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Linda\Campagne de financement\2026-2027\"/>
    </mc:Choice>
  </mc:AlternateContent>
  <xr:revisionPtr revIDLastSave="0" documentId="13_ncr:1_{39784991-81BA-415D-88EF-FEE054CE2F61}" xr6:coauthVersionLast="47" xr6:coauthVersionMax="47" xr10:uidLastSave="{00000000-0000-0000-0000-000000000000}"/>
  <workbookProtection workbookAlgorithmName="SHA-512" workbookHashValue="+U2sXGH6DZVrUsJGE8NSQvXpunjedwU2qp/ThBULCudtpKcqUexemSBbiXwQIWDJ9frtI1pFvRF58Pd9p764uw==" workbookSaltValue="GfFajjCuAVJxvjTlbv5+Yg==" workbookSpinCount="100000" lockStructure="1"/>
  <bookViews>
    <workbookView xWindow="19090" yWindow="-110" windowWidth="19420" windowHeight="10300" tabRatio="715" xr2:uid="{00000000-000D-0000-FFFF-FFFF00000000}"/>
  </bookViews>
  <sheets>
    <sheet name="RÉCAPITULATIF - COMMANDE" sheetId="1" r:id="rId1"/>
    <sheet name="TABLEAU DE BORD - RESPONSABLE" sheetId="6" r:id="rId2"/>
    <sheet name="COMPILATION - VENDEUR" sheetId="7" r:id="rId3"/>
    <sheet name="FEUILLE DE VENTE" sheetId="4" r:id="rId4"/>
  </sheets>
  <definedNames>
    <definedName name="Coût">'RÉCAPITULATIF - COMMANDE'!$D$9:$D$42</definedName>
    <definedName name="Prix_vente_unitaire">'RÉCAPITULATIF - COMMANDE'!$E$9:$E$42</definedName>
    <definedName name="Prixdevente">'RÉCAPITULATIF - COMMANDE'!$E$9:$E$42</definedName>
    <definedName name="_xlnm.Print_Area" localSheetId="2">'COMPILATION - VENDEUR'!$B$1:$E$50</definedName>
    <definedName name="_xlnm.Print_Area" localSheetId="3">'FEUILLE DE VENTE'!$A$1:$AI$33</definedName>
    <definedName name="_xlnm.Print_Area" localSheetId="0">'RÉCAPITULATIF - COMMANDE'!$A$1:$G$53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2" i="4" l="1"/>
  <c r="F10" i="6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9" i="4"/>
  <c r="E43" i="7"/>
  <c r="F33" i="6"/>
  <c r="F34" i="6"/>
  <c r="F35" i="6"/>
  <c r="F36" i="6"/>
  <c r="F37" i="6"/>
  <c r="F38" i="6"/>
  <c r="F39" i="6"/>
  <c r="F40" i="6"/>
  <c r="F41" i="6"/>
  <c r="F42" i="6"/>
  <c r="F43" i="6"/>
  <c r="F44" i="6"/>
  <c r="F32" i="6"/>
  <c r="F27" i="6"/>
  <c r="F28" i="6"/>
  <c r="F29" i="6"/>
  <c r="F26" i="6"/>
  <c r="F23" i="6"/>
  <c r="F22" i="6"/>
  <c r="F19" i="6"/>
  <c r="F18" i="6"/>
  <c r="F17" i="6"/>
  <c r="F11" i="6"/>
  <c r="F12" i="6"/>
  <c r="F13" i="6"/>
  <c r="F14" i="6"/>
  <c r="E43" i="6"/>
  <c r="E44" i="6"/>
  <c r="D43" i="6"/>
  <c r="D44" i="6"/>
  <c r="C36" i="6"/>
  <c r="C37" i="6"/>
  <c r="C38" i="6"/>
  <c r="C39" i="6"/>
  <c r="C40" i="6"/>
  <c r="C41" i="6"/>
  <c r="C42" i="6"/>
  <c r="C43" i="6"/>
  <c r="C44" i="6"/>
  <c r="G44" i="1"/>
  <c r="G43" i="1"/>
  <c r="C8" i="7"/>
  <c r="E8" i="7" s="1"/>
  <c r="E11" i="6"/>
  <c r="D11" i="6"/>
  <c r="C11" i="6"/>
  <c r="C32" i="6"/>
  <c r="D32" i="6"/>
  <c r="E32" i="6"/>
  <c r="G11" i="1"/>
  <c r="C30" i="7" l="1"/>
  <c r="C31" i="7"/>
  <c r="C32" i="7"/>
  <c r="C33" i="7"/>
  <c r="C34" i="7"/>
  <c r="C35" i="7"/>
  <c r="C36" i="7"/>
  <c r="C37" i="7"/>
  <c r="C38" i="7"/>
  <c r="C39" i="7"/>
  <c r="C29" i="7"/>
  <c r="E37" i="7" l="1"/>
  <c r="E38" i="7"/>
  <c r="E40" i="6"/>
  <c r="E41" i="6"/>
  <c r="D40" i="6"/>
  <c r="D41" i="6"/>
  <c r="G41" i="1"/>
  <c r="G40" i="1"/>
  <c r="E30" i="7"/>
  <c r="E33" i="6" l="1"/>
  <c r="D33" i="6"/>
  <c r="C33" i="6"/>
  <c r="G33" i="1"/>
  <c r="E39" i="7"/>
  <c r="G42" i="1"/>
  <c r="E42" i="6"/>
  <c r="D42" i="6"/>
  <c r="E35" i="7" l="1"/>
  <c r="C25" i="7"/>
  <c r="E25" i="7" s="1"/>
  <c r="G38" i="1"/>
  <c r="E28" i="6"/>
  <c r="D28" i="6"/>
  <c r="C28" i="6"/>
  <c r="E38" i="6"/>
  <c r="D38" i="6"/>
  <c r="C12" i="6"/>
  <c r="G28" i="1"/>
  <c r="G12" i="1"/>
  <c r="G10" i="1" l="1"/>
  <c r="C7" i="7" l="1"/>
  <c r="C9" i="7"/>
  <c r="C10" i="7"/>
  <c r="C11" i="7"/>
  <c r="C14" i="7"/>
  <c r="C15" i="7"/>
  <c r="C16" i="7"/>
  <c r="C19" i="7"/>
  <c r="C20" i="7"/>
  <c r="C23" i="7"/>
  <c r="C24" i="7"/>
  <c r="C26" i="7"/>
  <c r="E36" i="7"/>
  <c r="E33" i="7" l="1"/>
  <c r="E32" i="7"/>
  <c r="E31" i="7"/>
  <c r="E34" i="7"/>
  <c r="E29" i="7"/>
  <c r="E26" i="7"/>
  <c r="E24" i="7"/>
  <c r="E23" i="7"/>
  <c r="E20" i="7"/>
  <c r="E19" i="7"/>
  <c r="E16" i="7"/>
  <c r="E15" i="7"/>
  <c r="E14" i="7"/>
  <c r="E11" i="7"/>
  <c r="E10" i="7"/>
  <c r="E9" i="7"/>
  <c r="E7" i="7"/>
  <c r="G36" i="1" l="1"/>
  <c r="G34" i="1"/>
  <c r="G39" i="1"/>
  <c r="G35" i="1"/>
  <c r="G37" i="1"/>
  <c r="G32" i="1"/>
  <c r="G29" i="1"/>
  <c r="G27" i="1"/>
  <c r="G26" i="1"/>
  <c r="G23" i="1"/>
  <c r="G22" i="1"/>
  <c r="G19" i="1"/>
  <c r="G18" i="1"/>
  <c r="G17" i="1"/>
  <c r="G14" i="1"/>
  <c r="G13" i="1"/>
  <c r="C35" i="6"/>
  <c r="C34" i="6"/>
  <c r="C13" i="6"/>
  <c r="E12" i="6"/>
  <c r="E13" i="6"/>
  <c r="E14" i="6"/>
  <c r="E17" i="6"/>
  <c r="E18" i="6"/>
  <c r="E19" i="6"/>
  <c r="E22" i="6"/>
  <c r="E23" i="6"/>
  <c r="E26" i="6"/>
  <c r="E27" i="6"/>
  <c r="E29" i="6"/>
  <c r="E37" i="6"/>
  <c r="E34" i="6"/>
  <c r="E35" i="6"/>
  <c r="E36" i="6"/>
  <c r="E39" i="6"/>
  <c r="E10" i="6"/>
  <c r="D12" i="6"/>
  <c r="D13" i="6"/>
  <c r="D14" i="6"/>
  <c r="D17" i="6"/>
  <c r="D18" i="6"/>
  <c r="D19" i="6"/>
  <c r="D22" i="6"/>
  <c r="D23" i="6"/>
  <c r="D26" i="6"/>
  <c r="D27" i="6"/>
  <c r="D29" i="6"/>
  <c r="D37" i="6"/>
  <c r="D34" i="6"/>
  <c r="D35" i="6"/>
  <c r="D36" i="6"/>
  <c r="D39" i="6"/>
  <c r="D10" i="6"/>
  <c r="C22" i="6"/>
  <c r="C23" i="6"/>
  <c r="C14" i="6"/>
  <c r="C17" i="6"/>
  <c r="C18" i="6"/>
  <c r="C19" i="6"/>
  <c r="C26" i="6"/>
  <c r="C27" i="6"/>
  <c r="C29" i="6"/>
  <c r="C10" i="6"/>
  <c r="G46" i="1" l="1"/>
  <c r="E48" i="6"/>
  <c r="D48" i="6"/>
</calcChain>
</file>

<file path=xl/sharedStrings.xml><?xml version="1.0" encoding="utf-8"?>
<sst xmlns="http://schemas.openxmlformats.org/spreadsheetml/2006/main" count="364" uniqueCount="139">
  <si>
    <t>TOTAL</t>
  </si>
  <si>
    <t>FROMAGE FRAIS</t>
  </si>
  <si>
    <t>CHEDDAR</t>
  </si>
  <si>
    <t>FROMAGES FINS</t>
  </si>
  <si>
    <t>DE</t>
  </si>
  <si>
    <t>FORMULAIRE</t>
  </si>
  <si>
    <t>TÉLÉPHONE</t>
  </si>
  <si>
    <t>NOM DU VENDEUR</t>
  </si>
  <si>
    <t>TORTILLON FROID</t>
  </si>
  <si>
    <t>POUTINE</t>
  </si>
  <si>
    <t>Cheddar Bacon &amp; Érable - 230g</t>
  </si>
  <si>
    <t>Cheddar à fleur d'ail - 230g</t>
  </si>
  <si>
    <t>Cheddar frais BLANC - 230g</t>
  </si>
  <si>
    <t>Cheddar frais JAUNE - 230g</t>
  </si>
  <si>
    <t>Cheddar frais MARBRÉ - 230g</t>
  </si>
  <si>
    <t>Brique cheddar jaune froide - 1,25kg</t>
  </si>
  <si>
    <t>Jocoeur (Bloc) - 250g</t>
  </si>
  <si>
    <t>Allegretto -130g</t>
  </si>
  <si>
    <t>Poutine La Grosse - 400g</t>
  </si>
  <si>
    <r>
      <rPr>
        <sz val="12"/>
        <rFont val="Calibri"/>
        <family val="2"/>
        <scheme val="minor"/>
      </rPr>
      <t xml:space="preserve">Tortillon Original - </t>
    </r>
    <r>
      <rPr>
        <b/>
        <sz val="14"/>
        <rFont val="Calibri"/>
        <family val="2"/>
        <scheme val="minor"/>
      </rPr>
      <t>12x 50g</t>
    </r>
  </si>
  <si>
    <r>
      <rPr>
        <sz val="12"/>
        <rFont val="Calibri"/>
        <family val="2"/>
        <scheme val="minor"/>
      </rPr>
      <t xml:space="preserve">Tortillon Original - </t>
    </r>
    <r>
      <rPr>
        <b/>
        <sz val="14"/>
        <rFont val="Calibri"/>
        <family val="2"/>
        <scheme val="minor"/>
      </rPr>
      <t>12x 100g</t>
    </r>
  </si>
  <si>
    <r>
      <rPr>
        <sz val="12"/>
        <rFont val="Calibri"/>
        <family val="2"/>
        <scheme val="minor"/>
      </rPr>
      <t>Tortillon BBQ -</t>
    </r>
    <r>
      <rPr>
        <sz val="11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12x 50g</t>
    </r>
  </si>
  <si>
    <r>
      <t xml:space="preserve">Coût </t>
    </r>
    <r>
      <rPr>
        <b/>
        <sz val="11"/>
        <color theme="0"/>
        <rFont val="Calibri"/>
        <family val="2"/>
        <scheme val="minor"/>
      </rPr>
      <t>/Unité</t>
    </r>
  </si>
  <si>
    <r>
      <t xml:space="preserve">Prix vente  </t>
    </r>
    <r>
      <rPr>
        <b/>
        <sz val="11"/>
        <color theme="0"/>
        <rFont val="Calibri"/>
        <family val="2"/>
        <scheme val="minor"/>
      </rPr>
      <t>/Unité</t>
    </r>
  </si>
  <si>
    <t>Coût total</t>
  </si>
  <si>
    <r>
      <t xml:space="preserve">COMMANDE </t>
    </r>
    <r>
      <rPr>
        <b/>
        <sz val="11"/>
        <color theme="0"/>
        <rFont val="Calibri"/>
        <family val="2"/>
        <scheme val="minor"/>
      </rPr>
      <t>(Quantité)</t>
    </r>
  </si>
  <si>
    <r>
      <t xml:space="preserve">Ce tableau de bord est destiné au(x) </t>
    </r>
    <r>
      <rPr>
        <b/>
        <i/>
        <sz val="11"/>
        <color theme="1"/>
        <rFont val="Calibri"/>
        <family val="2"/>
        <scheme val="minor"/>
      </rPr>
      <t>reponsable(s)</t>
    </r>
    <r>
      <rPr>
        <i/>
        <sz val="11"/>
        <color theme="1"/>
        <rFont val="Calibri"/>
        <family val="2"/>
        <scheme val="minor"/>
      </rPr>
      <t xml:space="preserve"> de la campagne 
de financement. Le tableau est mis à jour automatiquement avec 
les données de la feuille </t>
    </r>
    <r>
      <rPr>
        <b/>
        <i/>
        <sz val="11"/>
        <color theme="1"/>
        <rFont val="Calibri"/>
        <family val="2"/>
        <scheme val="minor"/>
      </rPr>
      <t>Récapitulatif de commande</t>
    </r>
    <r>
      <rPr>
        <i/>
        <sz val="11"/>
        <color theme="1"/>
        <rFont val="Calibri"/>
        <family val="2"/>
        <scheme val="minor"/>
      </rPr>
      <t xml:space="preserve">. </t>
    </r>
  </si>
  <si>
    <r>
      <t xml:space="preserve">VENTE par produit </t>
    </r>
    <r>
      <rPr>
        <b/>
        <sz val="11"/>
        <color theme="0"/>
        <rFont val="Calibri"/>
        <family val="2"/>
        <scheme val="minor"/>
      </rPr>
      <t>(en $)</t>
    </r>
  </si>
  <si>
    <r>
      <t xml:space="preserve">COMMISSION
</t>
    </r>
    <r>
      <rPr>
        <b/>
        <sz val="11"/>
        <color theme="0"/>
        <rFont val="Calibri"/>
        <family val="2"/>
        <scheme val="minor"/>
      </rPr>
      <t>(en $)</t>
    </r>
  </si>
  <si>
    <r>
      <t xml:space="preserve">MARGE 
</t>
    </r>
    <r>
      <rPr>
        <b/>
        <sz val="11"/>
        <color theme="0"/>
        <rFont val="Calibri"/>
        <family val="2"/>
        <scheme val="minor"/>
      </rPr>
      <t>(%)</t>
    </r>
  </si>
  <si>
    <t>QUANTITÉ commandée</t>
  </si>
  <si>
    <t>Tortillon Original - 50g</t>
  </si>
  <si>
    <t>Tortillon Original - 100g</t>
  </si>
  <si>
    <t>Tortillon BBQ - 50g</t>
  </si>
  <si>
    <t xml:space="preserve">NOM DU VENDEUR: </t>
  </si>
  <si>
    <r>
      <rPr>
        <sz val="12"/>
        <rFont val="Calibri"/>
        <family val="2"/>
        <scheme val="minor"/>
      </rPr>
      <t xml:space="preserve">Tortillon Original - </t>
    </r>
    <r>
      <rPr>
        <b/>
        <sz val="14"/>
        <color rgb="FF0070C0"/>
        <rFont val="Calibri"/>
        <family val="2"/>
        <scheme val="minor"/>
      </rPr>
      <t>12x 50g</t>
    </r>
  </si>
  <si>
    <r>
      <rPr>
        <sz val="12"/>
        <rFont val="Calibri"/>
        <family val="2"/>
        <scheme val="minor"/>
      </rPr>
      <t xml:space="preserve">Tortillon Original - </t>
    </r>
    <r>
      <rPr>
        <b/>
        <sz val="14"/>
        <color rgb="FF0070C0"/>
        <rFont val="Calibri"/>
        <family val="2"/>
        <scheme val="minor"/>
      </rPr>
      <t>12x 100g</t>
    </r>
  </si>
  <si>
    <r>
      <rPr>
        <sz val="12"/>
        <rFont val="Calibri"/>
        <family val="2"/>
        <scheme val="minor"/>
      </rPr>
      <t>Tortillon BBQ -</t>
    </r>
    <r>
      <rPr>
        <sz val="11"/>
        <rFont val="Calibri"/>
        <family val="2"/>
        <scheme val="minor"/>
      </rPr>
      <t xml:space="preserve"> </t>
    </r>
    <r>
      <rPr>
        <b/>
        <sz val="14"/>
        <color rgb="FF0070C0"/>
        <rFont val="Calibri"/>
        <family val="2"/>
        <scheme val="minor"/>
      </rPr>
      <t>12x 50g</t>
    </r>
  </si>
  <si>
    <t>Allegretto - 130g</t>
  </si>
  <si>
    <t>Bâtisseur - 180g</t>
  </si>
  <si>
    <t>Du-Charme - 150g</t>
  </si>
  <si>
    <t>Rose - 150g</t>
  </si>
  <si>
    <t>Fredondaine - 150g</t>
  </si>
  <si>
    <t>VENTE TOTALE</t>
  </si>
  <si>
    <t>BÉNÉFICE TOTAL</t>
  </si>
  <si>
    <t>Nordik | Expérience gourmande - 580g</t>
  </si>
  <si>
    <t>Brique cheddar marbré froide - 1,25kg</t>
  </si>
  <si>
    <t>Brique cheddar jaune marbré - 1,25kg</t>
  </si>
  <si>
    <t>Bâtisseur - 150g</t>
  </si>
  <si>
    <t>Tartineux nature - 150g</t>
  </si>
  <si>
    <t>#10</t>
  </si>
  <si>
    <t>#11</t>
  </si>
  <si>
    <t>#12</t>
  </si>
  <si>
    <t>#13</t>
  </si>
  <si>
    <t>#20</t>
  </si>
  <si>
    <t>#21</t>
  </si>
  <si>
    <t>#22</t>
  </si>
  <si>
    <t>ORGANISATION</t>
  </si>
  <si>
    <t xml:space="preserve"> _____</t>
  </si>
  <si>
    <t>_____</t>
  </si>
  <si>
    <t>Tartineux fleur d'ail - 150g</t>
  </si>
  <si>
    <t>Code VAM</t>
  </si>
  <si>
    <t>#01</t>
  </si>
  <si>
    <t>#02</t>
  </si>
  <si>
    <t>#03</t>
  </si>
  <si>
    <t>#04</t>
  </si>
  <si>
    <t>#05</t>
  </si>
  <si>
    <t>#06</t>
  </si>
  <si>
    <t>#07</t>
  </si>
  <si>
    <t>#08</t>
  </si>
  <si>
    <t>#09</t>
  </si>
  <si>
    <t>#14</t>
  </si>
  <si>
    <t>#16</t>
  </si>
  <si>
    <t>#15</t>
  </si>
  <si>
    <t>#17</t>
  </si>
  <si>
    <t>#18</t>
  </si>
  <si>
    <t>#19</t>
  </si>
  <si>
    <t>#23</t>
  </si>
  <si>
    <t>#24</t>
  </si>
  <si>
    <t>#25</t>
  </si>
  <si>
    <t>NOM:</t>
  </si>
  <si>
    <t>TÉL:</t>
  </si>
  <si>
    <t>QUANTITÉ</t>
  </si>
  <si>
    <t>MONTANT $</t>
  </si>
  <si>
    <t>INFORMATIONS DU CLIENT</t>
  </si>
  <si>
    <t>COMMANDE</t>
  </si>
  <si>
    <t xml:space="preserve">          | FEUILLE DE VENTE </t>
  </si>
  <si>
    <t>Total de cette feuille</t>
  </si>
  <si>
    <t xml:space="preserve">  Tortillons 50g original</t>
  </si>
  <si>
    <t xml:space="preserve">  Tortillons 100g original</t>
  </si>
  <si>
    <t xml:space="preserve">  Tortillons 50g BBQ</t>
  </si>
  <si>
    <t xml:space="preserve">  Bacon &amp; érable 230g</t>
  </si>
  <si>
    <t xml:space="preserve">  Fleur d'ail 230g</t>
  </si>
  <si>
    <t xml:space="preserve">  Cheddar jaune 1.25kg</t>
  </si>
  <si>
    <t xml:space="preserve">  Cheddar marbré 1.25kg</t>
  </si>
  <si>
    <t xml:space="preserve">  Boîte Nordik</t>
  </si>
  <si>
    <t xml:space="preserve">  Allegretto 130g</t>
  </si>
  <si>
    <t xml:space="preserve">  Fredondaine 150g</t>
  </si>
  <si>
    <t xml:space="preserve">  Rose 150g</t>
  </si>
  <si>
    <t xml:space="preserve">  Bâtisseur 150g</t>
  </si>
  <si>
    <t xml:space="preserve">  Du-Charme 150g</t>
  </si>
  <si>
    <t xml:space="preserve">  Jocoeur 250g</t>
  </si>
  <si>
    <t xml:space="preserve">  Tartineux Nature 150g</t>
  </si>
  <si>
    <t xml:space="preserve">  Tartineux fleur d'Ail 150g</t>
  </si>
  <si>
    <t>NON DISPONIBLE</t>
  </si>
  <si>
    <t xml:space="preserve">                    RÉCAPITULATIF COMMANDE</t>
  </si>
  <si>
    <t>TABLEAU DE BORD</t>
  </si>
  <si>
    <t xml:space="preserve">                 COMPILATION DU VENDEUR</t>
  </si>
  <si>
    <t xml:space="preserve">Grain frais - 200g </t>
  </si>
  <si>
    <t xml:space="preserve">Grain frais - 1 kg </t>
  </si>
  <si>
    <t>Rustik - 170g</t>
  </si>
  <si>
    <t>Le Braséo - 230g</t>
  </si>
  <si>
    <t>Poutine La Familiale - 1kg</t>
  </si>
  <si>
    <t>Grain frais - 1 kg</t>
  </si>
  <si>
    <t>Poutine La Familiale - 1 kg</t>
  </si>
  <si>
    <t xml:space="preserve">  Grains FRAIS 200 g</t>
  </si>
  <si>
    <t xml:space="preserve">  Le Braséo 230g</t>
  </si>
  <si>
    <t xml:space="preserve">  Rustik 170g</t>
  </si>
  <si>
    <t xml:space="preserve">  Poutine la Familiale 1kg</t>
  </si>
  <si>
    <t xml:space="preserve">  Poutine la Grosse 400g</t>
  </si>
  <si>
    <t>Grains FRAIS 1 kg</t>
  </si>
  <si>
    <t xml:space="preserve">  Bloc blanc FRAIS 230g</t>
  </si>
  <si>
    <t xml:space="preserve">  Bloc jaune FRAIS 230g</t>
  </si>
  <si>
    <t xml:space="preserve">  Bloc marbré FRAIS 230g</t>
  </si>
  <si>
    <t>Total $</t>
  </si>
  <si>
    <t>Grain frais - 200g</t>
  </si>
  <si>
    <t>#26</t>
  </si>
  <si>
    <t>#27</t>
  </si>
  <si>
    <t>La Perle - 200g</t>
  </si>
  <si>
    <t>Beurre le Tombeur 454g</t>
  </si>
  <si>
    <t>La Perle -200g</t>
  </si>
  <si>
    <t>Beurre le Tombeur</t>
  </si>
  <si>
    <t>Beurre le Tombeur  454g</t>
  </si>
  <si>
    <t>La Perle pointe 200g</t>
  </si>
  <si>
    <t>Beurre la Tombeur 454g</t>
  </si>
  <si>
    <t xml:space="preserve">                                             ACTIVITÉ DE FINANCEMENT 2026-2027</t>
  </si>
  <si>
    <t xml:space="preserve">      ACTIVITÉ DE FINANCEMENT 26/27</t>
  </si>
  <si>
    <t>ACTIVITÉ DE FINANCEMENT 2026-2027</t>
  </si>
  <si>
    <r>
      <t xml:space="preserve">Ces prix sont en vigueur jusqu'au </t>
    </r>
    <r>
      <rPr>
        <b/>
        <sz val="11"/>
        <rFont val="Arial"/>
        <family val="2"/>
      </rPr>
      <t>30 juin 2027.</t>
    </r>
    <r>
      <rPr>
        <b/>
        <sz val="10"/>
        <rFont val="Arial"/>
        <family val="2"/>
      </rPr>
      <t xml:space="preserve"> Cependant, veuillez prendre note que les prix sont sujets à changement sans préavis.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</si>
</sst>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$&quot;_);[Red]\(#,##0\ &quot;$&quot;\)"/>
    <numFmt numFmtId="8" formatCode="#,##0.00\ &quot;$&quot;_);[Red]\(#,##0.00\ &quot;$&quot;\)"/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.00_)\ _$_ ;_ * \(#,##0.00\)\ _$_ ;_ * &quot;-&quot;??_)\ _$_ ;_ @_ "/>
    <numFmt numFmtId="165" formatCode="0_);[Red]\(0\)"/>
    <numFmt numFmtId="166" formatCode="_ * #,##0.00_)\ [$$-C0C]_ ;_ * \(#,##0.00\)\ [$$-C0C]_ ;_ * &quot;-&quot;??_)\ [$$-C0C]_ ;_ @_ "/>
    <numFmt numFmtId="167" formatCode="0.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4"/>
      <color rgb="FF0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0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indexed="64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4">
    <xf numFmtId="0" fontId="0" fillId="0" borderId="0" xfId="0"/>
    <xf numFmtId="44" fontId="0" fillId="0" borderId="0" xfId="1" applyFont="1" applyBorder="1"/>
    <xf numFmtId="8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44" fontId="3" fillId="0" borderId="0" xfId="1" applyFont="1" applyFill="1" applyBorder="1" applyAlignme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27" xfId="0" applyBorder="1"/>
    <xf numFmtId="0" fontId="6" fillId="0" borderId="0" xfId="0" applyFont="1"/>
    <xf numFmtId="0" fontId="9" fillId="0" borderId="0" xfId="0" applyFont="1"/>
    <xf numFmtId="0" fontId="15" fillId="2" borderId="3" xfId="0" applyFont="1" applyFill="1" applyBorder="1" applyAlignment="1">
      <alignment vertical="center"/>
    </xf>
    <xf numFmtId="0" fontId="0" fillId="0" borderId="0" xfId="0" applyAlignment="1">
      <alignment vertical="justify" wrapText="1"/>
    </xf>
    <xf numFmtId="0" fontId="14" fillId="3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4" fillId="0" borderId="0" xfId="0" applyFont="1" applyAlignment="1">
      <alignment horizont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44" fontId="14" fillId="0" borderId="32" xfId="1" applyFont="1" applyBorder="1"/>
    <xf numFmtId="9" fontId="14" fillId="3" borderId="33" xfId="1" applyNumberFormat="1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 vertical="center" wrapText="1"/>
    </xf>
    <xf numFmtId="44" fontId="12" fillId="3" borderId="31" xfId="1" applyFont="1" applyFill="1" applyBorder="1" applyAlignment="1">
      <alignment horizontal="center" vertical="center" wrapText="1"/>
    </xf>
    <xf numFmtId="0" fontId="21" fillId="0" borderId="0" xfId="0" applyFont="1"/>
    <xf numFmtId="166" fontId="14" fillId="3" borderId="36" xfId="1" applyNumberFormat="1" applyFont="1" applyFill="1" applyBorder="1" applyAlignment="1">
      <alignment horizontal="right"/>
    </xf>
    <xf numFmtId="1" fontId="14" fillId="0" borderId="32" xfId="0" applyNumberFormat="1" applyFont="1" applyBorder="1" applyAlignment="1">
      <alignment horizontal="center"/>
    </xf>
    <xf numFmtId="0" fontId="3" fillId="0" borderId="0" xfId="0" applyFont="1" applyAlignment="1">
      <alignment vertical="justify"/>
    </xf>
    <xf numFmtId="0" fontId="7" fillId="0" borderId="0" xfId="0" applyFont="1" applyAlignment="1">
      <alignment vertical="center"/>
    </xf>
    <xf numFmtId="165" fontId="14" fillId="3" borderId="25" xfId="0" applyNumberFormat="1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>
      <alignment horizontal="center"/>
    </xf>
    <xf numFmtId="44" fontId="5" fillId="2" borderId="4" xfId="1" applyFont="1" applyFill="1" applyBorder="1" applyAlignment="1">
      <alignment horizontal="center"/>
    </xf>
    <xf numFmtId="1" fontId="14" fillId="3" borderId="0" xfId="0" applyNumberFormat="1" applyFont="1" applyFill="1" applyAlignment="1">
      <alignment horizontal="center"/>
    </xf>
    <xf numFmtId="9" fontId="14" fillId="3" borderId="0" xfId="1" applyNumberFormat="1" applyFont="1" applyFill="1" applyBorder="1" applyAlignment="1">
      <alignment horizontal="center"/>
    </xf>
    <xf numFmtId="44" fontId="14" fillId="3" borderId="0" xfId="1" applyFont="1" applyFill="1" applyBorder="1"/>
    <xf numFmtId="166" fontId="14" fillId="0" borderId="34" xfId="1" applyNumberFormat="1" applyFont="1" applyFill="1" applyBorder="1" applyAlignment="1">
      <alignment horizontal="right"/>
    </xf>
    <xf numFmtId="44" fontId="14" fillId="0" borderId="24" xfId="1" applyFont="1" applyFill="1" applyBorder="1"/>
    <xf numFmtId="0" fontId="15" fillId="2" borderId="5" xfId="0" applyFont="1" applyFill="1" applyBorder="1" applyAlignment="1">
      <alignment vertical="center"/>
    </xf>
    <xf numFmtId="0" fontId="14" fillId="3" borderId="42" xfId="0" applyFont="1" applyFill="1" applyBorder="1" applyAlignment="1">
      <alignment horizontal="left" indent="1"/>
    </xf>
    <xf numFmtId="0" fontId="0" fillId="2" borderId="25" xfId="0" applyFill="1" applyBorder="1"/>
    <xf numFmtId="0" fontId="15" fillId="2" borderId="1" xfId="0" applyFont="1" applyFill="1" applyBorder="1" applyAlignment="1">
      <alignment vertical="center"/>
    </xf>
    <xf numFmtId="0" fontId="24" fillId="0" borderId="18" xfId="0" applyFont="1" applyBorder="1" applyAlignment="1">
      <alignment horizontal="center"/>
    </xf>
    <xf numFmtId="166" fontId="14" fillId="0" borderId="37" xfId="1" applyNumberFormat="1" applyFont="1" applyFill="1" applyBorder="1" applyAlignment="1">
      <alignment horizontal="right"/>
    </xf>
    <xf numFmtId="44" fontId="14" fillId="0" borderId="34" xfId="1" applyFont="1" applyFill="1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5" fillId="2" borderId="30" xfId="0" applyFont="1" applyFill="1" applyBorder="1" applyAlignment="1">
      <alignment horizontal="center" vertical="center"/>
    </xf>
    <xf numFmtId="0" fontId="0" fillId="0" borderId="19" xfId="0" applyBorder="1"/>
    <xf numFmtId="0" fontId="0" fillId="0" borderId="55" xfId="0" applyBorder="1"/>
    <xf numFmtId="0" fontId="0" fillId="0" borderId="23" xfId="0" applyBorder="1"/>
    <xf numFmtId="0" fontId="27" fillId="0" borderId="28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0" fillId="0" borderId="54" xfId="0" applyBorder="1"/>
    <xf numFmtId="0" fontId="0" fillId="0" borderId="16" xfId="0" applyBorder="1"/>
    <xf numFmtId="6" fontId="10" fillId="2" borderId="5" xfId="0" applyNumberFormat="1" applyFont="1" applyFill="1" applyBorder="1" applyAlignment="1">
      <alignment horizontal="center"/>
    </xf>
    <xf numFmtId="8" fontId="28" fillId="2" borderId="5" xfId="0" applyNumberFormat="1" applyFont="1" applyFill="1" applyBorder="1" applyAlignment="1">
      <alignment horizontal="center"/>
    </xf>
    <xf numFmtId="0" fontId="2" fillId="2" borderId="31" xfId="0" applyFont="1" applyFill="1" applyBorder="1"/>
    <xf numFmtId="0" fontId="2" fillId="2" borderId="29" xfId="0" applyFont="1" applyFill="1" applyBorder="1"/>
    <xf numFmtId="164" fontId="14" fillId="3" borderId="14" xfId="1" applyNumberFormat="1" applyFont="1" applyFill="1" applyBorder="1"/>
    <xf numFmtId="164" fontId="14" fillId="0" borderId="24" xfId="1" applyNumberFormat="1" applyFont="1" applyFill="1" applyBorder="1"/>
    <xf numFmtId="0" fontId="24" fillId="0" borderId="60" xfId="0" applyFont="1" applyBorder="1" applyAlignment="1">
      <alignment horizontal="center" textRotation="90"/>
    </xf>
    <xf numFmtId="0" fontId="0" fillId="6" borderId="0" xfId="0" applyFill="1"/>
    <xf numFmtId="0" fontId="18" fillId="6" borderId="0" xfId="0" applyFont="1" applyFill="1" applyAlignment="1">
      <alignment horizontal="center" vertical="center"/>
    </xf>
    <xf numFmtId="166" fontId="13" fillId="0" borderId="32" xfId="1" applyNumberFormat="1" applyFont="1" applyFill="1" applyBorder="1" applyAlignment="1">
      <alignment horizontal="right"/>
    </xf>
    <xf numFmtId="166" fontId="13" fillId="0" borderId="36" xfId="1" applyNumberFormat="1" applyFont="1" applyFill="1" applyBorder="1" applyAlignment="1">
      <alignment horizontal="right"/>
    </xf>
    <xf numFmtId="44" fontId="13" fillId="0" borderId="14" xfId="1" applyFont="1" applyFill="1" applyBorder="1"/>
    <xf numFmtId="44" fontId="14" fillId="0" borderId="32" xfId="1" applyFont="1" applyFill="1" applyBorder="1"/>
    <xf numFmtId="9" fontId="14" fillId="0" borderId="33" xfId="1" applyNumberFormat="1" applyFont="1" applyFill="1" applyBorder="1" applyAlignment="1">
      <alignment horizontal="center"/>
    </xf>
    <xf numFmtId="166" fontId="14" fillId="0" borderId="25" xfId="1" applyNumberFormat="1" applyFont="1" applyFill="1" applyBorder="1" applyAlignment="1">
      <alignment horizontal="right"/>
    </xf>
    <xf numFmtId="164" fontId="14" fillId="0" borderId="25" xfId="1" applyNumberFormat="1" applyFont="1" applyFill="1" applyBorder="1"/>
    <xf numFmtId="166" fontId="14" fillId="0" borderId="18" xfId="1" applyNumberFormat="1" applyFont="1" applyFill="1" applyBorder="1" applyAlignment="1">
      <alignment horizontal="right"/>
    </xf>
    <xf numFmtId="164" fontId="14" fillId="0" borderId="18" xfId="1" applyNumberFormat="1" applyFont="1" applyFill="1" applyBorder="1"/>
    <xf numFmtId="0" fontId="29" fillId="0" borderId="0" xfId="0" applyFont="1" applyAlignment="1">
      <alignment vertical="center" textRotation="90"/>
    </xf>
    <xf numFmtId="8" fontId="10" fillId="2" borderId="6" xfId="0" applyNumberFormat="1" applyFont="1" applyFill="1" applyBorder="1" applyAlignment="1">
      <alignment horizontal="center"/>
    </xf>
    <xf numFmtId="8" fontId="10" fillId="2" borderId="5" xfId="0" applyNumberFormat="1" applyFont="1" applyFill="1" applyBorder="1" applyAlignment="1">
      <alignment horizontal="center"/>
    </xf>
    <xf numFmtId="0" fontId="24" fillId="0" borderId="41" xfId="0" applyFont="1" applyBorder="1" applyAlignment="1">
      <alignment horizontal="center"/>
    </xf>
    <xf numFmtId="0" fontId="14" fillId="0" borderId="45" xfId="0" applyFont="1" applyBorder="1" applyAlignment="1">
      <alignment horizontal="left" indent="1"/>
    </xf>
    <xf numFmtId="0" fontId="14" fillId="0" borderId="39" xfId="0" applyFont="1" applyBorder="1" applyAlignment="1">
      <alignment horizontal="center"/>
    </xf>
    <xf numFmtId="166" fontId="14" fillId="0" borderId="39" xfId="1" applyNumberFormat="1" applyFont="1" applyFill="1" applyBorder="1" applyAlignment="1">
      <alignment horizontal="right"/>
    </xf>
    <xf numFmtId="166" fontId="14" fillId="0" borderId="40" xfId="1" applyNumberFormat="1" applyFont="1" applyFill="1" applyBorder="1" applyAlignment="1">
      <alignment horizontal="right"/>
    </xf>
    <xf numFmtId="165" fontId="14" fillId="0" borderId="41" xfId="0" applyNumberFormat="1" applyFont="1" applyBorder="1" applyAlignment="1" applyProtection="1">
      <alignment horizontal="center"/>
      <protection locked="0"/>
    </xf>
    <xf numFmtId="44" fontId="14" fillId="0" borderId="21" xfId="1" applyFont="1" applyFill="1" applyBorder="1"/>
    <xf numFmtId="0" fontId="24" fillId="0" borderId="15" xfId="0" applyFont="1" applyBorder="1" applyAlignment="1">
      <alignment horizontal="center"/>
    </xf>
    <xf numFmtId="0" fontId="14" fillId="0" borderId="44" xfId="0" applyFont="1" applyBorder="1" applyAlignment="1">
      <alignment horizontal="left" indent="1"/>
    </xf>
    <xf numFmtId="0" fontId="14" fillId="0" borderId="35" xfId="0" applyFont="1" applyBorder="1" applyAlignment="1">
      <alignment horizontal="center"/>
    </xf>
    <xf numFmtId="166" fontId="14" fillId="0" borderId="35" xfId="1" applyNumberFormat="1" applyFont="1" applyFill="1" applyBorder="1" applyAlignment="1">
      <alignment horizontal="right"/>
    </xf>
    <xf numFmtId="166" fontId="14" fillId="0" borderId="38" xfId="1" applyNumberFormat="1" applyFont="1" applyFill="1" applyBorder="1" applyAlignment="1">
      <alignment horizontal="right"/>
    </xf>
    <xf numFmtId="165" fontId="14" fillId="0" borderId="15" xfId="0" applyNumberFormat="1" applyFont="1" applyBorder="1" applyAlignment="1" applyProtection="1">
      <alignment horizontal="center"/>
      <protection locked="0"/>
    </xf>
    <xf numFmtId="0" fontId="14" fillId="0" borderId="42" xfId="0" applyFont="1" applyBorder="1" applyAlignment="1">
      <alignment horizontal="left" indent="1"/>
    </xf>
    <xf numFmtId="0" fontId="14" fillId="0" borderId="32" xfId="0" applyFont="1" applyBorder="1" applyAlignment="1">
      <alignment horizontal="center"/>
    </xf>
    <xf numFmtId="166" fontId="14" fillId="0" borderId="32" xfId="1" applyNumberFormat="1" applyFont="1" applyFill="1" applyBorder="1" applyAlignment="1">
      <alignment horizontal="right"/>
    </xf>
    <xf numFmtId="166" fontId="14" fillId="0" borderId="36" xfId="1" applyNumberFormat="1" applyFont="1" applyFill="1" applyBorder="1" applyAlignment="1">
      <alignment horizontal="right"/>
    </xf>
    <xf numFmtId="165" fontId="14" fillId="0" borderId="25" xfId="0" applyNumberFormat="1" applyFont="1" applyBorder="1" applyAlignment="1" applyProtection="1">
      <alignment horizontal="center"/>
      <protection locked="0"/>
    </xf>
    <xf numFmtId="44" fontId="14" fillId="0" borderId="14" xfId="1" applyFont="1" applyFill="1" applyBorder="1" applyAlignment="1">
      <alignment horizontal="right"/>
    </xf>
    <xf numFmtId="0" fontId="14" fillId="0" borderId="43" xfId="0" applyFont="1" applyBorder="1" applyAlignment="1">
      <alignment horizontal="left" indent="1"/>
    </xf>
    <xf numFmtId="0" fontId="14" fillId="0" borderId="34" xfId="0" applyFont="1" applyBorder="1" applyAlignment="1">
      <alignment horizontal="center"/>
    </xf>
    <xf numFmtId="165" fontId="14" fillId="0" borderId="18" xfId="0" applyNumberFormat="1" applyFont="1" applyBorder="1" applyAlignment="1" applyProtection="1">
      <alignment horizontal="center"/>
      <protection locked="0"/>
    </xf>
    <xf numFmtId="44" fontId="14" fillId="0" borderId="24" xfId="1" applyFont="1" applyFill="1" applyBorder="1" applyAlignment="1">
      <alignment horizontal="right"/>
    </xf>
    <xf numFmtId="44" fontId="14" fillId="0" borderId="13" xfId="1" applyFont="1" applyFill="1" applyBorder="1" applyAlignment="1">
      <alignment horizontal="right"/>
    </xf>
    <xf numFmtId="0" fontId="14" fillId="0" borderId="66" xfId="0" applyFont="1" applyBorder="1" applyAlignment="1">
      <alignment horizontal="left" indent="1"/>
    </xf>
    <xf numFmtId="165" fontId="23" fillId="0" borderId="25" xfId="0" applyNumberFormat="1" applyFont="1" applyBorder="1" applyAlignment="1" applyProtection="1">
      <alignment horizontal="center"/>
      <protection locked="0"/>
    </xf>
    <xf numFmtId="44" fontId="14" fillId="0" borderId="14" xfId="1" applyFont="1" applyFill="1" applyBorder="1"/>
    <xf numFmtId="0" fontId="11" fillId="0" borderId="43" xfId="0" applyFont="1" applyBorder="1" applyAlignment="1">
      <alignment horizontal="left" indent="1"/>
    </xf>
    <xf numFmtId="165" fontId="23" fillId="0" borderId="18" xfId="0" applyNumberFormat="1" applyFont="1" applyBorder="1" applyAlignment="1" applyProtection="1">
      <alignment horizontal="center"/>
      <protection locked="0"/>
    </xf>
    <xf numFmtId="0" fontId="13" fillId="0" borderId="44" xfId="0" applyFont="1" applyBorder="1" applyAlignment="1">
      <alignment horizontal="left" indent="1"/>
    </xf>
    <xf numFmtId="0" fontId="13" fillId="0" borderId="42" xfId="0" applyFont="1" applyBorder="1" applyAlignment="1">
      <alignment horizontal="left" indent="1"/>
    </xf>
    <xf numFmtId="0" fontId="13" fillId="0" borderId="32" xfId="0" applyFont="1" applyBorder="1" applyAlignment="1">
      <alignment horizontal="center"/>
    </xf>
    <xf numFmtId="165" fontId="13" fillId="0" borderId="25" xfId="0" applyNumberFormat="1" applyFont="1" applyBorder="1" applyAlignment="1" applyProtection="1">
      <alignment horizontal="center"/>
      <protection locked="0"/>
    </xf>
    <xf numFmtId="44" fontId="14" fillId="0" borderId="65" xfId="1" applyFont="1" applyFill="1" applyBorder="1"/>
    <xf numFmtId="1" fontId="14" fillId="0" borderId="34" xfId="0" applyNumberFormat="1" applyFont="1" applyBorder="1" applyAlignment="1">
      <alignment horizontal="center"/>
    </xf>
    <xf numFmtId="1" fontId="14" fillId="0" borderId="35" xfId="0" applyNumberFormat="1" applyFont="1" applyBorder="1" applyAlignment="1">
      <alignment horizontal="center"/>
    </xf>
    <xf numFmtId="44" fontId="14" fillId="0" borderId="35" xfId="1" applyFont="1" applyFill="1" applyBorder="1"/>
    <xf numFmtId="167" fontId="14" fillId="0" borderId="33" xfId="1" applyNumberFormat="1" applyFont="1" applyFill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5" borderId="41" xfId="0" applyFont="1" applyFill="1" applyBorder="1" applyAlignment="1">
      <alignment horizontal="center"/>
    </xf>
    <xf numFmtId="0" fontId="24" fillId="5" borderId="18" xfId="0" applyFont="1" applyFill="1" applyBorder="1" applyAlignment="1">
      <alignment horizontal="center"/>
    </xf>
    <xf numFmtId="0" fontId="14" fillId="5" borderId="47" xfId="0" applyFont="1" applyFill="1" applyBorder="1" applyAlignment="1">
      <alignment horizontal="left" indent="1"/>
    </xf>
    <xf numFmtId="0" fontId="14" fillId="5" borderId="43" xfId="0" applyFont="1" applyFill="1" applyBorder="1" applyAlignment="1">
      <alignment horizontal="left" indent="1"/>
    </xf>
    <xf numFmtId="0" fontId="13" fillId="5" borderId="44" xfId="0" applyFont="1" applyFill="1" applyBorder="1" applyAlignment="1">
      <alignment horizontal="left" indent="1"/>
    </xf>
    <xf numFmtId="0" fontId="24" fillId="5" borderId="29" xfId="0" applyFont="1" applyFill="1" applyBorder="1" applyAlignment="1">
      <alignment horizontal="center"/>
    </xf>
    <xf numFmtId="0" fontId="14" fillId="5" borderId="44" xfId="0" applyFont="1" applyFill="1" applyBorder="1" applyAlignment="1">
      <alignment horizontal="left" indent="1"/>
    </xf>
    <xf numFmtId="0" fontId="24" fillId="8" borderId="18" xfId="0" applyFont="1" applyFill="1" applyBorder="1" applyAlignment="1">
      <alignment horizontal="center"/>
    </xf>
    <xf numFmtId="0" fontId="14" fillId="8" borderId="47" xfId="0" applyFont="1" applyFill="1" applyBorder="1" applyAlignment="1">
      <alignment horizontal="left" indent="1"/>
    </xf>
    <xf numFmtId="0" fontId="24" fillId="8" borderId="15" xfId="0" applyFont="1" applyFill="1" applyBorder="1" applyAlignment="1">
      <alignment horizontal="center"/>
    </xf>
    <xf numFmtId="0" fontId="14" fillId="8" borderId="43" xfId="0" applyFont="1" applyFill="1" applyBorder="1" applyAlignment="1">
      <alignment horizontal="left" indent="1"/>
    </xf>
    <xf numFmtId="0" fontId="11" fillId="8" borderId="42" xfId="0" applyFont="1" applyFill="1" applyBorder="1" applyAlignment="1">
      <alignment horizontal="left" indent="1"/>
    </xf>
    <xf numFmtId="0" fontId="11" fillId="8" borderId="44" xfId="0" applyFont="1" applyFill="1" applyBorder="1" applyAlignment="1">
      <alignment horizontal="left" indent="1"/>
    </xf>
    <xf numFmtId="0" fontId="24" fillId="9" borderId="18" xfId="0" applyFont="1" applyFill="1" applyBorder="1" applyAlignment="1">
      <alignment horizontal="center"/>
    </xf>
    <xf numFmtId="0" fontId="14" fillId="9" borderId="47" xfId="0" applyFont="1" applyFill="1" applyBorder="1" applyAlignment="1">
      <alignment horizontal="left" indent="1"/>
    </xf>
    <xf numFmtId="0" fontId="14" fillId="9" borderId="48" xfId="0" applyFont="1" applyFill="1" applyBorder="1" applyAlignment="1">
      <alignment horizontal="center"/>
    </xf>
    <xf numFmtId="166" fontId="14" fillId="9" borderId="48" xfId="1" applyNumberFormat="1" applyFont="1" applyFill="1" applyBorder="1" applyAlignment="1">
      <alignment horizontal="right"/>
    </xf>
    <xf numFmtId="166" fontId="14" fillId="9" borderId="49" xfId="1" applyNumberFormat="1" applyFont="1" applyFill="1" applyBorder="1" applyAlignment="1">
      <alignment horizontal="right"/>
    </xf>
    <xf numFmtId="165" fontId="14" fillId="9" borderId="46" xfId="0" applyNumberFormat="1" applyFont="1" applyFill="1" applyBorder="1" applyAlignment="1" applyProtection="1">
      <alignment horizontal="center"/>
      <protection locked="0"/>
    </xf>
    <xf numFmtId="44" fontId="14" fillId="9" borderId="65" xfId="1" applyFont="1" applyFill="1" applyBorder="1" applyAlignment="1">
      <alignment horizontal="right"/>
    </xf>
    <xf numFmtId="0" fontId="24" fillId="9" borderId="15" xfId="0" applyFont="1" applyFill="1" applyBorder="1" applyAlignment="1">
      <alignment horizontal="center"/>
    </xf>
    <xf numFmtId="0" fontId="14" fillId="9" borderId="43" xfId="0" applyFont="1" applyFill="1" applyBorder="1" applyAlignment="1">
      <alignment horizontal="left" indent="1"/>
    </xf>
    <xf numFmtId="0" fontId="14" fillId="9" borderId="34" xfId="0" applyFont="1" applyFill="1" applyBorder="1" applyAlignment="1">
      <alignment horizontal="center"/>
    </xf>
    <xf numFmtId="166" fontId="14" fillId="9" borderId="34" xfId="1" applyNumberFormat="1" applyFont="1" applyFill="1" applyBorder="1" applyAlignment="1">
      <alignment horizontal="right"/>
    </xf>
    <xf numFmtId="166" fontId="14" fillId="9" borderId="37" xfId="1" applyNumberFormat="1" applyFont="1" applyFill="1" applyBorder="1" applyAlignment="1">
      <alignment horizontal="right"/>
    </xf>
    <xf numFmtId="165" fontId="14" fillId="9" borderId="18" xfId="0" applyNumberFormat="1" applyFont="1" applyFill="1" applyBorder="1" applyAlignment="1" applyProtection="1">
      <alignment horizontal="center"/>
      <protection locked="0"/>
    </xf>
    <xf numFmtId="44" fontId="14" fillId="9" borderId="24" xfId="1" applyFont="1" applyFill="1" applyBorder="1" applyAlignment="1">
      <alignment horizontal="right"/>
    </xf>
    <xf numFmtId="0" fontId="11" fillId="9" borderId="42" xfId="0" applyFont="1" applyFill="1" applyBorder="1" applyAlignment="1">
      <alignment horizontal="left" indent="1"/>
    </xf>
    <xf numFmtId="0" fontId="14" fillId="9" borderId="32" xfId="0" applyFont="1" applyFill="1" applyBorder="1" applyAlignment="1">
      <alignment horizontal="center"/>
    </xf>
    <xf numFmtId="166" fontId="14" fillId="9" borderId="32" xfId="1" applyNumberFormat="1" applyFont="1" applyFill="1" applyBorder="1" applyAlignment="1">
      <alignment horizontal="right"/>
    </xf>
    <xf numFmtId="166" fontId="14" fillId="9" borderId="36" xfId="1" applyNumberFormat="1" applyFont="1" applyFill="1" applyBorder="1" applyAlignment="1">
      <alignment horizontal="right"/>
    </xf>
    <xf numFmtId="165" fontId="23" fillId="9" borderId="25" xfId="0" applyNumberFormat="1" applyFont="1" applyFill="1" applyBorder="1" applyAlignment="1" applyProtection="1">
      <alignment horizontal="center"/>
      <protection locked="0"/>
    </xf>
    <xf numFmtId="44" fontId="14" fillId="9" borderId="14" xfId="1" applyFont="1" applyFill="1" applyBorder="1"/>
    <xf numFmtId="0" fontId="11" fillId="9" borderId="44" xfId="0" applyFont="1" applyFill="1" applyBorder="1" applyAlignment="1">
      <alignment horizontal="left" indent="1"/>
    </xf>
    <xf numFmtId="0" fontId="14" fillId="9" borderId="35" xfId="0" applyFont="1" applyFill="1" applyBorder="1" applyAlignment="1">
      <alignment horizontal="center"/>
    </xf>
    <xf numFmtId="166" fontId="14" fillId="9" borderId="35" xfId="1" applyNumberFormat="1" applyFont="1" applyFill="1" applyBorder="1" applyAlignment="1">
      <alignment horizontal="right"/>
    </xf>
    <xf numFmtId="166" fontId="14" fillId="9" borderId="38" xfId="1" applyNumberFormat="1" applyFont="1" applyFill="1" applyBorder="1" applyAlignment="1">
      <alignment horizontal="right"/>
    </xf>
    <xf numFmtId="165" fontId="23" fillId="9" borderId="15" xfId="0" applyNumberFormat="1" applyFont="1" applyFill="1" applyBorder="1" applyAlignment="1" applyProtection="1">
      <alignment horizontal="center"/>
      <protection locked="0"/>
    </xf>
    <xf numFmtId="44" fontId="14" fillId="9" borderId="13" xfId="1" applyFont="1" applyFill="1" applyBorder="1"/>
    <xf numFmtId="0" fontId="13" fillId="9" borderId="44" xfId="0" applyFont="1" applyFill="1" applyBorder="1" applyAlignment="1">
      <alignment horizontal="left" indent="1"/>
    </xf>
    <xf numFmtId="165" fontId="14" fillId="9" borderId="15" xfId="1" applyNumberFormat="1" applyFont="1" applyFill="1" applyBorder="1" applyAlignment="1" applyProtection="1">
      <alignment horizontal="center"/>
      <protection locked="0"/>
    </xf>
    <xf numFmtId="44" fontId="14" fillId="9" borderId="13" xfId="1" applyFont="1" applyFill="1" applyBorder="1" applyAlignment="1">
      <alignment horizontal="right"/>
    </xf>
    <xf numFmtId="44" fontId="14" fillId="9" borderId="18" xfId="1" applyFont="1" applyFill="1" applyBorder="1"/>
    <xf numFmtId="0" fontId="30" fillId="9" borderId="18" xfId="0" applyFont="1" applyFill="1" applyBorder="1" applyAlignment="1">
      <alignment horizontal="center"/>
    </xf>
    <xf numFmtId="0" fontId="14" fillId="9" borderId="44" xfId="0" applyFont="1" applyFill="1" applyBorder="1" applyAlignment="1">
      <alignment horizontal="left" indent="1"/>
    </xf>
    <xf numFmtId="165" fontId="14" fillId="9" borderId="15" xfId="0" applyNumberFormat="1" applyFont="1" applyFill="1" applyBorder="1" applyAlignment="1" applyProtection="1">
      <alignment horizontal="center"/>
      <protection locked="0"/>
    </xf>
    <xf numFmtId="44" fontId="14" fillId="9" borderId="24" xfId="1" applyFont="1" applyFill="1" applyBorder="1"/>
    <xf numFmtId="0" fontId="24" fillId="9" borderId="41" xfId="0" applyFont="1" applyFill="1" applyBorder="1" applyAlignment="1">
      <alignment horizontal="center"/>
    </xf>
    <xf numFmtId="0" fontId="14" fillId="9" borderId="45" xfId="0" applyFont="1" applyFill="1" applyBorder="1" applyAlignment="1">
      <alignment horizontal="left" indent="1"/>
    </xf>
    <xf numFmtId="0" fontId="14" fillId="9" borderId="39" xfId="0" applyFont="1" applyFill="1" applyBorder="1" applyAlignment="1">
      <alignment horizontal="center"/>
    </xf>
    <xf numFmtId="166" fontId="14" fillId="9" borderId="39" xfId="1" applyNumberFormat="1" applyFont="1" applyFill="1" applyBorder="1" applyAlignment="1">
      <alignment horizontal="right"/>
    </xf>
    <xf numFmtId="166" fontId="14" fillId="9" borderId="40" xfId="1" applyNumberFormat="1" applyFont="1" applyFill="1" applyBorder="1" applyAlignment="1">
      <alignment horizontal="right"/>
    </xf>
    <xf numFmtId="165" fontId="14" fillId="9" borderId="41" xfId="0" applyNumberFormat="1" applyFont="1" applyFill="1" applyBorder="1" applyAlignment="1" applyProtection="1">
      <alignment horizontal="center"/>
      <protection locked="0"/>
    </xf>
    <xf numFmtId="44" fontId="14" fillId="9" borderId="21" xfId="1" applyFont="1" applyFill="1" applyBorder="1"/>
    <xf numFmtId="1" fontId="14" fillId="8" borderId="48" xfId="0" applyNumberFormat="1" applyFont="1" applyFill="1" applyBorder="1" applyAlignment="1">
      <alignment horizontal="center"/>
    </xf>
    <xf numFmtId="44" fontId="14" fillId="8" borderId="48" xfId="1" applyFont="1" applyFill="1" applyBorder="1"/>
    <xf numFmtId="1" fontId="14" fillId="8" borderId="34" xfId="0" applyNumberFormat="1" applyFont="1" applyFill="1" applyBorder="1" applyAlignment="1">
      <alignment horizontal="center"/>
    </xf>
    <xf numFmtId="44" fontId="14" fillId="8" borderId="34" xfId="1" applyFont="1" applyFill="1" applyBorder="1"/>
    <xf numFmtId="1" fontId="14" fillId="8" borderId="32" xfId="0" applyNumberFormat="1" applyFont="1" applyFill="1" applyBorder="1" applyAlignment="1">
      <alignment horizontal="center"/>
    </xf>
    <xf numFmtId="44" fontId="14" fillId="8" borderId="32" xfId="1" applyFont="1" applyFill="1" applyBorder="1"/>
    <xf numFmtId="1" fontId="14" fillId="8" borderId="35" xfId="0" applyNumberFormat="1" applyFont="1" applyFill="1" applyBorder="1" applyAlignment="1">
      <alignment horizontal="center"/>
    </xf>
    <xf numFmtId="44" fontId="14" fillId="8" borderId="35" xfId="1" applyFont="1" applyFill="1" applyBorder="1"/>
    <xf numFmtId="0" fontId="13" fillId="8" borderId="44" xfId="0" applyFont="1" applyFill="1" applyBorder="1" applyAlignment="1">
      <alignment horizontal="left" indent="1"/>
    </xf>
    <xf numFmtId="0" fontId="24" fillId="8" borderId="29" xfId="0" applyFont="1" applyFill="1" applyBorder="1" applyAlignment="1">
      <alignment horizontal="center"/>
    </xf>
    <xf numFmtId="0" fontId="14" fillId="8" borderId="44" xfId="0" applyFont="1" applyFill="1" applyBorder="1" applyAlignment="1">
      <alignment horizontal="left" indent="1"/>
    </xf>
    <xf numFmtId="0" fontId="24" fillId="8" borderId="41" xfId="0" applyFont="1" applyFill="1" applyBorder="1" applyAlignment="1">
      <alignment horizontal="center"/>
    </xf>
    <xf numFmtId="0" fontId="14" fillId="8" borderId="45" xfId="0" applyFont="1" applyFill="1" applyBorder="1" applyAlignment="1">
      <alignment horizontal="left" indent="1"/>
    </xf>
    <xf numFmtId="44" fontId="12" fillId="8" borderId="6" xfId="1" applyFont="1" applyFill="1" applyBorder="1" applyAlignment="1">
      <alignment horizontal="center" vertical="center" wrapText="1"/>
    </xf>
    <xf numFmtId="44" fontId="12" fillId="8" borderId="31" xfId="1" applyFont="1" applyFill="1" applyBorder="1" applyAlignment="1">
      <alignment horizontal="center" vertical="center" wrapText="1"/>
    </xf>
    <xf numFmtId="164" fontId="14" fillId="0" borderId="14" xfId="1" applyNumberFormat="1" applyFont="1" applyFill="1" applyBorder="1" applyAlignment="1">
      <alignment horizontal="right"/>
    </xf>
    <xf numFmtId="164" fontId="14" fillId="0" borderId="24" xfId="1" applyNumberFormat="1" applyFont="1" applyFill="1" applyBorder="1" applyAlignment="1">
      <alignment horizontal="right"/>
    </xf>
    <xf numFmtId="164" fontId="14" fillId="0" borderId="13" xfId="1" applyNumberFormat="1" applyFont="1" applyFill="1" applyBorder="1" applyAlignment="1">
      <alignment horizontal="right"/>
    </xf>
    <xf numFmtId="164" fontId="14" fillId="0" borderId="14" xfId="1" applyNumberFormat="1" applyFont="1" applyFill="1" applyBorder="1"/>
    <xf numFmtId="0" fontId="13" fillId="0" borderId="43" xfId="0" applyFont="1" applyBorder="1" applyAlignment="1">
      <alignment horizontal="left" indent="1"/>
    </xf>
    <xf numFmtId="0" fontId="14" fillId="0" borderId="25" xfId="0" applyFont="1" applyBorder="1" applyAlignment="1">
      <alignment horizontal="left" indent="1"/>
    </xf>
    <xf numFmtId="0" fontId="14" fillId="0" borderId="18" xfId="0" applyFont="1" applyBorder="1" applyAlignment="1">
      <alignment horizontal="left" indent="1"/>
    </xf>
    <xf numFmtId="166" fontId="14" fillId="5" borderId="49" xfId="1" applyNumberFormat="1" applyFont="1" applyFill="1" applyBorder="1" applyAlignment="1">
      <alignment horizontal="right"/>
    </xf>
    <xf numFmtId="165" fontId="14" fillId="5" borderId="46" xfId="0" applyNumberFormat="1" applyFont="1" applyFill="1" applyBorder="1" applyAlignment="1" applyProtection="1">
      <alignment horizontal="center"/>
      <protection locked="0"/>
    </xf>
    <xf numFmtId="164" fontId="14" fillId="5" borderId="65" xfId="1" applyNumberFormat="1" applyFont="1" applyFill="1" applyBorder="1" applyAlignment="1">
      <alignment horizontal="right"/>
    </xf>
    <xf numFmtId="166" fontId="14" fillId="5" borderId="37" xfId="1" applyNumberFormat="1" applyFont="1" applyFill="1" applyBorder="1" applyAlignment="1">
      <alignment horizontal="right"/>
    </xf>
    <xf numFmtId="165" fontId="14" fillId="5" borderId="18" xfId="0" applyNumberFormat="1" applyFont="1" applyFill="1" applyBorder="1" applyAlignment="1" applyProtection="1">
      <alignment horizontal="center"/>
      <protection locked="0"/>
    </xf>
    <xf numFmtId="164" fontId="14" fillId="5" borderId="24" xfId="1" applyNumberFormat="1" applyFont="1" applyFill="1" applyBorder="1" applyAlignment="1">
      <alignment horizontal="right"/>
    </xf>
    <xf numFmtId="0" fontId="13" fillId="5" borderId="42" xfId="0" applyFont="1" applyFill="1" applyBorder="1" applyAlignment="1">
      <alignment horizontal="left" indent="1"/>
    </xf>
    <xf numFmtId="166" fontId="14" fillId="5" borderId="36" xfId="1" applyNumberFormat="1" applyFont="1" applyFill="1" applyBorder="1" applyAlignment="1">
      <alignment horizontal="right"/>
    </xf>
    <xf numFmtId="165" fontId="14" fillId="5" borderId="25" xfId="0" applyNumberFormat="1" applyFont="1" applyFill="1" applyBorder="1" applyAlignment="1" applyProtection="1">
      <alignment horizontal="center"/>
      <protection locked="0"/>
    </xf>
    <xf numFmtId="164" fontId="14" fillId="5" borderId="14" xfId="1" applyNumberFormat="1" applyFont="1" applyFill="1" applyBorder="1"/>
    <xf numFmtId="0" fontId="24" fillId="5" borderId="15" xfId="0" applyFont="1" applyFill="1" applyBorder="1" applyAlignment="1">
      <alignment horizontal="center"/>
    </xf>
    <xf numFmtId="166" fontId="14" fillId="5" borderId="38" xfId="1" applyNumberFormat="1" applyFont="1" applyFill="1" applyBorder="1" applyAlignment="1">
      <alignment horizontal="right"/>
    </xf>
    <xf numFmtId="165" fontId="14" fillId="5" borderId="15" xfId="0" applyNumberFormat="1" applyFont="1" applyFill="1" applyBorder="1" applyAlignment="1" applyProtection="1">
      <alignment horizontal="center"/>
      <protection locked="0"/>
    </xf>
    <xf numFmtId="164" fontId="14" fillId="5" borderId="13" xfId="1" applyNumberFormat="1" applyFont="1" applyFill="1" applyBorder="1"/>
    <xf numFmtId="0" fontId="13" fillId="5" borderId="67" xfId="0" applyFont="1" applyFill="1" applyBorder="1" applyAlignment="1">
      <alignment horizontal="left" indent="1"/>
    </xf>
    <xf numFmtId="165" fontId="14" fillId="5" borderId="15" xfId="1" applyNumberFormat="1" applyFont="1" applyFill="1" applyBorder="1" applyAlignment="1" applyProtection="1">
      <alignment horizontal="center"/>
      <protection locked="0"/>
    </xf>
    <xf numFmtId="164" fontId="14" fillId="5" borderId="13" xfId="1" applyNumberFormat="1" applyFont="1" applyFill="1" applyBorder="1" applyAlignment="1">
      <alignment horizontal="right"/>
    </xf>
    <xf numFmtId="166" fontId="14" fillId="5" borderId="34" xfId="1" applyNumberFormat="1" applyFont="1" applyFill="1" applyBorder="1" applyAlignment="1">
      <alignment horizontal="right"/>
    </xf>
    <xf numFmtId="164" fontId="14" fillId="5" borderId="24" xfId="1" applyNumberFormat="1" applyFont="1" applyFill="1" applyBorder="1"/>
    <xf numFmtId="166" fontId="14" fillId="5" borderId="35" xfId="1" applyNumberFormat="1" applyFont="1" applyFill="1" applyBorder="1" applyAlignment="1">
      <alignment horizontal="right"/>
    </xf>
    <xf numFmtId="0" fontId="14" fillId="5" borderId="18" xfId="0" applyFont="1" applyFill="1" applyBorder="1" applyAlignment="1">
      <alignment horizontal="left" indent="1"/>
    </xf>
    <xf numFmtId="166" fontId="14" fillId="5" borderId="18" xfId="1" applyNumberFormat="1" applyFont="1" applyFill="1" applyBorder="1" applyAlignment="1">
      <alignment horizontal="right"/>
    </xf>
    <xf numFmtId="164" fontId="14" fillId="5" borderId="18" xfId="1" applyNumberFormat="1" applyFont="1" applyFill="1" applyBorder="1"/>
    <xf numFmtId="8" fontId="10" fillId="2" borderId="4" xfId="0" applyNumberFormat="1" applyFont="1" applyFill="1" applyBorder="1" applyAlignment="1">
      <alignment horizontal="center"/>
    </xf>
    <xf numFmtId="0" fontId="0" fillId="0" borderId="50" xfId="0" applyBorder="1"/>
    <xf numFmtId="0" fontId="0" fillId="0" borderId="22" xfId="0" applyBorder="1"/>
    <xf numFmtId="0" fontId="0" fillId="0" borderId="60" xfId="0" applyBorder="1"/>
    <xf numFmtId="0" fontId="0" fillId="0" borderId="51" xfId="0" applyBorder="1"/>
    <xf numFmtId="0" fontId="12" fillId="5" borderId="6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27" fillId="0" borderId="53" xfId="0" applyFont="1" applyBorder="1" applyAlignment="1">
      <alignment horizontal="center" vertical="center"/>
    </xf>
    <xf numFmtId="0" fontId="0" fillId="0" borderId="73" xfId="0" applyBorder="1"/>
    <xf numFmtId="0" fontId="0" fillId="0" borderId="74" xfId="0" applyBorder="1"/>
    <xf numFmtId="0" fontId="0" fillId="0" borderId="69" xfId="0" applyBorder="1"/>
    <xf numFmtId="0" fontId="0" fillId="0" borderId="75" xfId="0" applyBorder="1"/>
    <xf numFmtId="0" fontId="27" fillId="7" borderId="28" xfId="0" applyFont="1" applyFill="1" applyBorder="1" applyAlignment="1">
      <alignment horizontal="center" vertical="center"/>
    </xf>
    <xf numFmtId="0" fontId="0" fillId="7" borderId="55" xfId="0" applyFill="1" applyBorder="1"/>
    <xf numFmtId="0" fontId="0" fillId="7" borderId="27" xfId="0" applyFill="1" applyBorder="1"/>
    <xf numFmtId="0" fontId="0" fillId="7" borderId="50" xfId="0" applyFill="1" applyBorder="1"/>
    <xf numFmtId="0" fontId="27" fillId="7" borderId="17" xfId="0" applyFont="1" applyFill="1" applyBorder="1" applyAlignment="1">
      <alignment horizontal="center" vertical="center"/>
    </xf>
    <xf numFmtId="0" fontId="0" fillId="7" borderId="54" xfId="0" applyFill="1" applyBorder="1"/>
    <xf numFmtId="0" fontId="0" fillId="7" borderId="16" xfId="0" applyFill="1" applyBorder="1"/>
    <xf numFmtId="0" fontId="0" fillId="7" borderId="51" xfId="0" applyFill="1" applyBorder="1"/>
    <xf numFmtId="0" fontId="27" fillId="0" borderId="59" xfId="0" applyFont="1" applyBorder="1" applyAlignment="1">
      <alignment horizontal="center" vertical="center"/>
    </xf>
    <xf numFmtId="0" fontId="0" fillId="0" borderId="76" xfId="0" applyBorder="1"/>
    <xf numFmtId="0" fontId="0" fillId="0" borderId="77" xfId="0" applyBorder="1"/>
    <xf numFmtId="0" fontId="0" fillId="0" borderId="78" xfId="0" applyBorder="1"/>
    <xf numFmtId="0" fontId="27" fillId="7" borderId="52" xfId="0" applyFont="1" applyFill="1" applyBorder="1" applyAlignment="1">
      <alignment horizontal="center" vertical="center"/>
    </xf>
    <xf numFmtId="0" fontId="0" fillId="7" borderId="61" xfId="0" applyFill="1" applyBorder="1"/>
    <xf numFmtId="0" fontId="0" fillId="7" borderId="62" xfId="0" applyFill="1" applyBorder="1"/>
    <xf numFmtId="0" fontId="0" fillId="7" borderId="63" xfId="0" applyFill="1" applyBorder="1"/>
    <xf numFmtId="165" fontId="0" fillId="0" borderId="25" xfId="2" applyNumberFormat="1" applyFont="1" applyFill="1" applyBorder="1"/>
    <xf numFmtId="44" fontId="14" fillId="8" borderId="39" xfId="1" applyFont="1" applyFill="1" applyBorder="1"/>
    <xf numFmtId="44" fontId="14" fillId="0" borderId="39" xfId="1" applyFont="1" applyFill="1" applyBorder="1"/>
    <xf numFmtId="0" fontId="14" fillId="8" borderId="80" xfId="0" applyFont="1" applyFill="1" applyBorder="1" applyAlignment="1">
      <alignment horizontal="left" indent="1"/>
    </xf>
    <xf numFmtId="1" fontId="14" fillId="3" borderId="34" xfId="0" applyNumberFormat="1" applyFont="1" applyFill="1" applyBorder="1" applyAlignment="1">
      <alignment horizontal="center"/>
    </xf>
    <xf numFmtId="0" fontId="14" fillId="0" borderId="41" xfId="0" applyFont="1" applyBorder="1" applyAlignment="1">
      <alignment horizontal="left" indent="1"/>
    </xf>
    <xf numFmtId="166" fontId="14" fillId="0" borderId="41" xfId="1" applyNumberFormat="1" applyFont="1" applyFill="1" applyBorder="1" applyAlignment="1">
      <alignment horizontal="right"/>
    </xf>
    <xf numFmtId="164" fontId="14" fillId="0" borderId="41" xfId="1" applyNumberFormat="1" applyFont="1" applyFill="1" applyBorder="1"/>
    <xf numFmtId="0" fontId="24" fillId="0" borderId="82" xfId="0" applyFont="1" applyBorder="1" applyAlignment="1">
      <alignment horizontal="center"/>
    </xf>
    <xf numFmtId="0" fontId="14" fillId="0" borderId="82" xfId="0" applyFont="1" applyBorder="1" applyAlignment="1">
      <alignment horizontal="left" indent="1"/>
    </xf>
    <xf numFmtId="166" fontId="14" fillId="0" borderId="82" xfId="1" applyNumberFormat="1" applyFont="1" applyFill="1" applyBorder="1" applyAlignment="1">
      <alignment horizontal="right"/>
    </xf>
    <xf numFmtId="165" fontId="14" fillId="0" borderId="82" xfId="0" applyNumberFormat="1" applyFont="1" applyBorder="1" applyAlignment="1" applyProtection="1">
      <alignment horizontal="center"/>
      <protection locked="0"/>
    </xf>
    <xf numFmtId="0" fontId="5" fillId="5" borderId="0" xfId="0" applyFont="1" applyFill="1" applyAlignment="1">
      <alignment horizontal="center"/>
    </xf>
    <xf numFmtId="0" fontId="24" fillId="0" borderId="0" xfId="0" applyFont="1" applyAlignment="1">
      <alignment horizontal="center" textRotation="90"/>
    </xf>
    <xf numFmtId="8" fontId="10" fillId="2" borderId="0" xfId="0" applyNumberFormat="1" applyFont="1" applyFill="1" applyAlignment="1">
      <alignment horizontal="center"/>
    </xf>
    <xf numFmtId="0" fontId="16" fillId="5" borderId="0" xfId="0" applyFont="1" applyFill="1" applyAlignment="1">
      <alignment horizontal="center" vertical="center"/>
    </xf>
    <xf numFmtId="9" fontId="14" fillId="8" borderId="33" xfId="1" applyNumberFormat="1" applyFont="1" applyFill="1" applyBorder="1" applyAlignment="1">
      <alignment horizontal="center"/>
    </xf>
    <xf numFmtId="44" fontId="14" fillId="0" borderId="82" xfId="1" applyFont="1" applyFill="1" applyBorder="1"/>
    <xf numFmtId="0" fontId="14" fillId="0" borderId="84" xfId="0" applyFont="1" applyBorder="1" applyAlignment="1">
      <alignment horizontal="left" indent="1"/>
    </xf>
    <xf numFmtId="166" fontId="14" fillId="0" borderId="86" xfId="1" applyNumberFormat="1" applyFont="1" applyFill="1" applyBorder="1" applyAlignment="1">
      <alignment horizontal="right"/>
    </xf>
    <xf numFmtId="0" fontId="14" fillId="0" borderId="83" xfId="0" applyFont="1" applyBorder="1" applyAlignment="1">
      <alignment horizontal="center"/>
    </xf>
    <xf numFmtId="166" fontId="14" fillId="0" borderId="83" xfId="1" applyNumberFormat="1" applyFont="1" applyFill="1" applyBorder="1" applyAlignment="1">
      <alignment horizontal="right"/>
    </xf>
    <xf numFmtId="0" fontId="0" fillId="0" borderId="87" xfId="0" applyBorder="1"/>
    <xf numFmtId="0" fontId="0" fillId="0" borderId="88" xfId="0" applyBorder="1"/>
    <xf numFmtId="0" fontId="0" fillId="7" borderId="87" xfId="0" applyFill="1" applyBorder="1"/>
    <xf numFmtId="0" fontId="0" fillId="7" borderId="89" xfId="0" applyFill="1" applyBorder="1"/>
    <xf numFmtId="0" fontId="0" fillId="0" borderId="90" xfId="0" applyBorder="1"/>
    <xf numFmtId="0" fontId="0" fillId="0" borderId="89" xfId="0" applyBorder="1"/>
    <xf numFmtId="0" fontId="0" fillId="0" borderId="91" xfId="0" applyBorder="1"/>
    <xf numFmtId="0" fontId="0" fillId="7" borderId="57" xfId="0" applyFill="1" applyBorder="1"/>
    <xf numFmtId="0" fontId="0" fillId="7" borderId="58" xfId="0" applyFill="1" applyBorder="1"/>
    <xf numFmtId="0" fontId="24" fillId="10" borderId="15" xfId="0" applyFont="1" applyFill="1" applyBorder="1" applyAlignment="1">
      <alignment horizontal="center"/>
    </xf>
    <xf numFmtId="0" fontId="14" fillId="10" borderId="79" xfId="0" applyFont="1" applyFill="1" applyBorder="1" applyAlignment="1">
      <alignment horizontal="left" indent="1"/>
    </xf>
    <xf numFmtId="0" fontId="14" fillId="10" borderId="34" xfId="0" applyFont="1" applyFill="1" applyBorder="1" applyAlignment="1">
      <alignment horizontal="center"/>
    </xf>
    <xf numFmtId="166" fontId="14" fillId="10" borderId="34" xfId="1" applyNumberFormat="1" applyFont="1" applyFill="1" applyBorder="1" applyAlignment="1">
      <alignment horizontal="right"/>
    </xf>
    <xf numFmtId="166" fontId="14" fillId="10" borderId="85" xfId="1" applyNumberFormat="1" applyFont="1" applyFill="1" applyBorder="1" applyAlignment="1">
      <alignment horizontal="right"/>
    </xf>
    <xf numFmtId="165" fontId="14" fillId="10" borderId="81" xfId="0" applyNumberFormat="1" applyFont="1" applyFill="1" applyBorder="1" applyAlignment="1" applyProtection="1">
      <alignment horizontal="center"/>
      <protection locked="0"/>
    </xf>
    <xf numFmtId="44" fontId="14" fillId="10" borderId="81" xfId="1" applyFont="1" applyFill="1" applyBorder="1"/>
    <xf numFmtId="0" fontId="16" fillId="2" borderId="2" xfId="0" applyFont="1" applyFill="1" applyBorder="1" applyAlignment="1">
      <alignment horizontal="center" vertical="center" wrapText="1"/>
    </xf>
    <xf numFmtId="9" fontId="14" fillId="0" borderId="92" xfId="1" applyNumberFormat="1" applyFont="1" applyFill="1" applyBorder="1" applyAlignment="1">
      <alignment horizontal="center"/>
    </xf>
    <xf numFmtId="9" fontId="14" fillId="8" borderId="92" xfId="1" applyNumberFormat="1" applyFont="1" applyFill="1" applyBorder="1" applyAlignment="1">
      <alignment horizontal="center"/>
    </xf>
    <xf numFmtId="0" fontId="14" fillId="0" borderId="72" xfId="0" applyFont="1" applyBorder="1" applyAlignment="1">
      <alignment horizontal="left" indent="1"/>
    </xf>
    <xf numFmtId="1" fontId="14" fillId="3" borderId="35" xfId="0" applyNumberFormat="1" applyFont="1" applyFill="1" applyBorder="1" applyAlignment="1">
      <alignment horizontal="center"/>
    </xf>
    <xf numFmtId="9" fontId="14" fillId="0" borderId="93" xfId="1" applyNumberFormat="1" applyFont="1" applyFill="1" applyBorder="1" applyAlignment="1">
      <alignment horizontal="center"/>
    </xf>
    <xf numFmtId="167" fontId="14" fillId="8" borderId="92" xfId="1" applyNumberFormat="1" applyFont="1" applyFill="1" applyBorder="1" applyAlignment="1">
      <alignment horizontal="center"/>
    </xf>
    <xf numFmtId="167" fontId="14" fillId="0" borderId="92" xfId="1" applyNumberFormat="1" applyFont="1" applyFill="1" applyBorder="1" applyAlignment="1">
      <alignment horizontal="center"/>
    </xf>
    <xf numFmtId="167" fontId="14" fillId="8" borderId="93" xfId="1" applyNumberFormat="1" applyFont="1" applyFill="1" applyBorder="1" applyAlignment="1">
      <alignment horizontal="center"/>
    </xf>
    <xf numFmtId="9" fontId="14" fillId="8" borderId="93" xfId="1" applyNumberFormat="1" applyFont="1" applyFill="1" applyBorder="1" applyAlignment="1">
      <alignment horizontal="center"/>
    </xf>
    <xf numFmtId="9" fontId="14" fillId="3" borderId="92" xfId="1" applyNumberFormat="1" applyFont="1" applyFill="1" applyBorder="1" applyAlignment="1">
      <alignment horizontal="center"/>
    </xf>
    <xf numFmtId="9" fontId="14" fillId="3" borderId="93" xfId="1" applyNumberFormat="1" applyFont="1" applyFill="1" applyBorder="1" applyAlignment="1">
      <alignment horizontal="center"/>
    </xf>
    <xf numFmtId="0" fontId="24" fillId="5" borderId="81" xfId="0" applyFont="1" applyFill="1" applyBorder="1" applyAlignment="1">
      <alignment horizontal="center"/>
    </xf>
    <xf numFmtId="0" fontId="14" fillId="5" borderId="81" xfId="0" applyFont="1" applyFill="1" applyBorder="1" applyAlignment="1">
      <alignment horizontal="left" indent="1"/>
    </xf>
    <xf numFmtId="166" fontId="14" fillId="5" borderId="81" xfId="1" applyNumberFormat="1" applyFont="1" applyFill="1" applyBorder="1" applyAlignment="1">
      <alignment horizontal="right"/>
    </xf>
    <xf numFmtId="165" fontId="14" fillId="0" borderId="94" xfId="0" applyNumberFormat="1" applyFont="1" applyBorder="1" applyAlignment="1" applyProtection="1">
      <alignment horizontal="center"/>
      <protection locked="0"/>
    </xf>
    <xf numFmtId="165" fontId="14" fillId="5" borderId="79" xfId="0" applyNumberFormat="1" applyFont="1" applyFill="1" applyBorder="1" applyAlignment="1" applyProtection="1">
      <alignment horizontal="center"/>
      <protection locked="0"/>
    </xf>
    <xf numFmtId="165" fontId="14" fillId="0" borderId="79" xfId="0" applyNumberFormat="1" applyFont="1" applyBorder="1" applyAlignment="1" applyProtection="1">
      <alignment horizontal="center"/>
      <protection locked="0"/>
    </xf>
    <xf numFmtId="165" fontId="14" fillId="0" borderId="95" xfId="0" applyNumberFormat="1" applyFont="1" applyBorder="1" applyAlignment="1" applyProtection="1">
      <alignment horizontal="center"/>
      <protection locked="0"/>
    </xf>
    <xf numFmtId="165" fontId="14" fillId="5" borderId="96" xfId="0" applyNumberFormat="1" applyFont="1" applyFill="1" applyBorder="1" applyAlignment="1" applyProtection="1">
      <alignment horizontal="center"/>
      <protection locked="0"/>
    </xf>
    <xf numFmtId="165" fontId="14" fillId="0" borderId="97" xfId="0" applyNumberFormat="1" applyFont="1" applyBorder="1" applyAlignment="1" applyProtection="1">
      <alignment horizontal="center"/>
      <protection locked="0"/>
    </xf>
    <xf numFmtId="164" fontId="14" fillId="5" borderId="98" xfId="1" applyNumberFormat="1" applyFont="1" applyFill="1" applyBorder="1"/>
    <xf numFmtId="164" fontId="14" fillId="0" borderId="99" xfId="1" applyNumberFormat="1" applyFont="1" applyFill="1" applyBorder="1"/>
    <xf numFmtId="165" fontId="0" fillId="0" borderId="15" xfId="2" applyNumberFormat="1" applyFont="1" applyFill="1" applyBorder="1"/>
    <xf numFmtId="165" fontId="0" fillId="0" borderId="30" xfId="2" applyNumberFormat="1" applyFont="1" applyFill="1" applyBorder="1"/>
    <xf numFmtId="165" fontId="0" fillId="0" borderId="46" xfId="2" applyNumberFormat="1" applyFont="1" applyFill="1" applyBorder="1"/>
    <xf numFmtId="165" fontId="0" fillId="0" borderId="31" xfId="2" applyNumberFormat="1" applyFont="1" applyFill="1" applyBorder="1"/>
    <xf numFmtId="165" fontId="0" fillId="0" borderId="41" xfId="2" applyNumberFormat="1" applyFont="1" applyFill="1" applyBorder="1"/>
    <xf numFmtId="0" fontId="0" fillId="0" borderId="58" xfId="0" applyBorder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  <xf numFmtId="0" fontId="19" fillId="4" borderId="3" xfId="0" applyFont="1" applyFill="1" applyBorder="1" applyAlignment="1">
      <alignment horizontal="left" vertical="center" wrapText="1" indent="2"/>
    </xf>
    <xf numFmtId="0" fontId="19" fillId="4" borderId="1" xfId="0" applyFont="1" applyFill="1" applyBorder="1" applyAlignment="1">
      <alignment horizontal="left" vertical="center" wrapText="1" indent="2"/>
    </xf>
    <xf numFmtId="0" fontId="19" fillId="4" borderId="2" xfId="0" applyFont="1" applyFill="1" applyBorder="1" applyAlignment="1">
      <alignment horizontal="left" vertical="center" wrapText="1" indent="2"/>
    </xf>
    <xf numFmtId="0" fontId="19" fillId="4" borderId="8" xfId="0" applyFont="1" applyFill="1" applyBorder="1" applyAlignment="1">
      <alignment horizontal="left" vertical="center" wrapText="1" indent="2"/>
    </xf>
    <xf numFmtId="0" fontId="19" fillId="4" borderId="0" xfId="0" applyFont="1" applyFill="1" applyAlignment="1">
      <alignment horizontal="left" vertical="center" wrapText="1" indent="2"/>
    </xf>
    <xf numFmtId="0" fontId="19" fillId="4" borderId="9" xfId="0" applyFont="1" applyFill="1" applyBorder="1" applyAlignment="1">
      <alignment horizontal="left" vertical="center" wrapText="1" indent="2"/>
    </xf>
    <xf numFmtId="0" fontId="19" fillId="4" borderId="12" xfId="0" applyFont="1" applyFill="1" applyBorder="1" applyAlignment="1">
      <alignment horizontal="left" vertical="center" wrapText="1" indent="2"/>
    </xf>
    <xf numFmtId="0" fontId="19" fillId="4" borderId="11" xfId="0" applyFont="1" applyFill="1" applyBorder="1" applyAlignment="1">
      <alignment horizontal="left" vertical="center" wrapText="1" indent="2"/>
    </xf>
    <xf numFmtId="0" fontId="19" fillId="4" borderId="10" xfId="0" applyFont="1" applyFill="1" applyBorder="1" applyAlignment="1">
      <alignment horizontal="left" vertical="center" wrapText="1" indent="2"/>
    </xf>
    <xf numFmtId="0" fontId="18" fillId="6" borderId="0" xfId="0" applyFont="1" applyFill="1" applyAlignment="1">
      <alignment horizontal="center" vertical="center"/>
    </xf>
    <xf numFmtId="0" fontId="0" fillId="0" borderId="7" xfId="0" applyBorder="1" applyAlignment="1">
      <alignment horizont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3" fillId="4" borderId="0" xfId="0" applyFont="1" applyFill="1" applyAlignment="1">
      <alignment horizontal="center" vertical="justify"/>
    </xf>
    <xf numFmtId="0" fontId="16" fillId="5" borderId="6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center" vertical="center"/>
    </xf>
    <xf numFmtId="0" fontId="16" fillId="5" borderId="6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9" xfId="0" applyFont="1" applyBorder="1" applyAlignment="1">
      <alignment horizontal="right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26" fillId="0" borderId="69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65" xfId="0" applyFont="1" applyBorder="1" applyAlignment="1">
      <alignment horizontal="left" vertical="center"/>
    </xf>
    <xf numFmtId="0" fontId="24" fillId="7" borderId="52" xfId="0" applyFont="1" applyFill="1" applyBorder="1" applyAlignment="1">
      <alignment horizontal="center" vertical="center"/>
    </xf>
    <xf numFmtId="0" fontId="24" fillId="7" borderId="7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26" fillId="0" borderId="22" xfId="0" applyFont="1" applyBorder="1" applyAlignment="1">
      <alignment horizontal="left" vertical="center"/>
    </xf>
    <xf numFmtId="0" fontId="26" fillId="0" borderId="56" xfId="0" applyFont="1" applyBorder="1" applyAlignment="1">
      <alignment horizontal="left" vertical="center"/>
    </xf>
    <xf numFmtId="0" fontId="26" fillId="0" borderId="21" xfId="0" applyFont="1" applyBorder="1" applyAlignment="1">
      <alignment horizontal="left" vertical="center"/>
    </xf>
    <xf numFmtId="0" fontId="26" fillId="7" borderId="50" xfId="0" applyFont="1" applyFill="1" applyBorder="1" applyAlignment="1">
      <alignment horizontal="left" vertical="center"/>
    </xf>
    <xf numFmtId="0" fontId="26" fillId="7" borderId="70" xfId="0" applyFont="1" applyFill="1" applyBorder="1" applyAlignment="1">
      <alignment horizontal="left" vertical="center"/>
    </xf>
    <xf numFmtId="0" fontId="26" fillId="7" borderId="14" xfId="0" applyFont="1" applyFill="1" applyBorder="1" applyAlignment="1">
      <alignment horizontal="left" vertical="center"/>
    </xf>
    <xf numFmtId="0" fontId="26" fillId="7" borderId="51" xfId="0" applyFont="1" applyFill="1" applyBorder="1" applyAlignment="1">
      <alignment horizontal="left" vertical="center"/>
    </xf>
    <xf numFmtId="0" fontId="26" fillId="7" borderId="72" xfId="0" applyFont="1" applyFill="1" applyBorder="1" applyAlignment="1">
      <alignment horizontal="left" vertical="center"/>
    </xf>
    <xf numFmtId="0" fontId="26" fillId="7" borderId="13" xfId="0" applyFont="1" applyFill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26" fillId="0" borderId="68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4" fillId="0" borderId="3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5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4" fillId="0" borderId="5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3">
    <cellStyle name="Milliers" xfId="2" builtinId="3"/>
    <cellStyle name="Monétaire" xfId="1" builtinId="4"/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FFFF66"/>
      <color rgb="FF3AB03A"/>
      <color rgb="FFFFFF99"/>
      <color rgb="FFFD8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241893</xdr:colOff>
      <xdr:row>0</xdr:row>
      <xdr:rowOff>110846</xdr:rowOff>
    </xdr:from>
    <xdr:ext cx="1590675" cy="1384759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893" y="110846"/>
          <a:ext cx="1590675" cy="1384759"/>
        </a:xfrm>
        <a:prstGeom prst="rect">
          <a:avLst/>
        </a:prstGeom>
      </xdr:spPr>
    </xdr:pic>
    <xdr:clientData/>
  </xdr:oneCellAnchor>
  <xdr:twoCellAnchor>
    <xdr:from>
      <xdr:col>1</xdr:col>
      <xdr:colOff>564167</xdr:colOff>
      <xdr:row>5</xdr:row>
      <xdr:rowOff>66674</xdr:rowOff>
    </xdr:from>
    <xdr:to>
      <xdr:col>6</xdr:col>
      <xdr:colOff>364139</xdr:colOff>
      <xdr:row>7</xdr:row>
      <xdr:rowOff>3662</xdr:rowOff>
    </xdr:to>
    <xdr:grpSp>
      <xdr:nvGrpSpPr>
        <xdr:cNvPr id="9" name="Groupe 8">
          <a:extLst>
            <a:ext uri="{FF2B5EF4-FFF2-40B4-BE49-F238E27FC236}">
              <a16:creationId xmlns:a16="http://schemas.microsoft.com/office/drawing/2014/main" id="{74EB7B6B-F365-4C51-925C-91F027CC0E0F}"/>
            </a:ext>
          </a:extLst>
        </xdr:cNvPr>
        <xdr:cNvGrpSpPr/>
      </xdr:nvGrpSpPr>
      <xdr:grpSpPr>
        <a:xfrm>
          <a:off x="906090" y="1610212"/>
          <a:ext cx="6081587" cy="899258"/>
          <a:chOff x="648054" y="1628775"/>
          <a:chExt cx="5629272" cy="933451"/>
        </a:xfrm>
      </xdr:grpSpPr>
      <xdr:sp macro="" textlink="">
        <xdr:nvSpPr>
          <xdr:cNvPr id="5" name="ZoneTexte 4">
            <a:extLst>
              <a:ext uri="{FF2B5EF4-FFF2-40B4-BE49-F238E27FC236}">
                <a16:creationId xmlns:a16="http://schemas.microsoft.com/office/drawing/2014/main" id="{6E7E66DC-67AA-4B9B-BD6F-F6C39C97C596}"/>
              </a:ext>
            </a:extLst>
          </xdr:cNvPr>
          <xdr:cNvSpPr txBox="1"/>
        </xdr:nvSpPr>
        <xdr:spPr>
          <a:xfrm>
            <a:off x="1143351" y="1628775"/>
            <a:ext cx="5133975" cy="933451"/>
          </a:xfrm>
          <a:prstGeom prst="rect">
            <a:avLst/>
          </a:prstGeom>
          <a:solidFill>
            <a:srgbClr val="FFFF99"/>
          </a:solidFill>
          <a:ln w="2857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fr-CA" sz="1200"/>
              <a:t>1. </a:t>
            </a:r>
            <a:r>
              <a:rPr lang="fr-CA" sz="1200" b="1"/>
              <a:t>La</a:t>
            </a:r>
            <a:r>
              <a:rPr lang="fr-CA" sz="1200" b="1" baseline="0"/>
              <a:t> commande doit être donnée MINIMUM 14 JOURS à l'avance   </a:t>
            </a:r>
            <a:br>
              <a:rPr lang="fr-CA" sz="1200" b="1" baseline="0"/>
            </a:br>
            <a:r>
              <a:rPr lang="fr-CA" sz="1200" b="1" baseline="0"/>
              <a:t>    | Lundi au vendredi, avant 13h.</a:t>
            </a:r>
            <a:br>
              <a:rPr lang="fr-CA" sz="1200" b="1" baseline="0"/>
            </a:br>
            <a:r>
              <a:rPr lang="fr-CA" sz="1200" baseline="0"/>
              <a:t>2. Envoyer votre commande par courriel à </a:t>
            </a:r>
            <a:r>
              <a:rPr lang="fr-CA" sz="1200" b="1" u="sng" baseline="0"/>
              <a:t>ventes@vacheamaillotte.com</a:t>
            </a:r>
            <a:r>
              <a:rPr lang="fr-CA" sz="1200" baseline="0"/>
              <a:t>. </a:t>
            </a:r>
            <a:br>
              <a:rPr lang="fr-CA" sz="1200" baseline="0"/>
            </a:br>
            <a:r>
              <a:rPr lang="fr-CA" sz="1200" baseline="0"/>
              <a:t>3. Livraison de commandes disponibles seulement du </a:t>
            </a:r>
            <a:r>
              <a:rPr lang="fr-CA" sz="1200" b="1" baseline="0"/>
              <a:t>mercredi au vendredi</a:t>
            </a:r>
            <a:r>
              <a:rPr lang="fr-CA" sz="1200" baseline="0"/>
              <a:t>.</a:t>
            </a:r>
            <a:endParaRPr lang="fr-CA" sz="1200"/>
          </a:p>
        </xdr:txBody>
      </xdr:sp>
      <xdr:sp macro="" textlink="">
        <xdr:nvSpPr>
          <xdr:cNvPr id="8" name="ZoneTexte 7">
            <a:extLst>
              <a:ext uri="{FF2B5EF4-FFF2-40B4-BE49-F238E27FC236}">
                <a16:creationId xmlns:a16="http://schemas.microsoft.com/office/drawing/2014/main" id="{0E2DABD1-B5EF-4638-9CD1-C2F497C299F9}"/>
              </a:ext>
            </a:extLst>
          </xdr:cNvPr>
          <xdr:cNvSpPr txBox="1"/>
        </xdr:nvSpPr>
        <xdr:spPr>
          <a:xfrm>
            <a:off x="648054" y="1628775"/>
            <a:ext cx="523875" cy="933451"/>
          </a:xfrm>
          <a:prstGeom prst="rect">
            <a:avLst/>
          </a:prstGeom>
          <a:solidFill>
            <a:srgbClr val="FFFF00"/>
          </a:solidFill>
          <a:ln w="2857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vert270" wrap="square" rtlCol="0" anchor="ctr"/>
          <a:lstStyle/>
          <a:p>
            <a:pPr algn="l"/>
            <a:r>
              <a:rPr lang="fr-CA" sz="1200" b="1" u="sng"/>
              <a:t>IMPORTANT</a:t>
            </a:r>
          </a:p>
        </xdr:txBody>
      </xdr:sp>
    </xdr:grpSp>
    <xdr:clientData/>
  </xdr:twoCellAnchor>
  <xdr:twoCellAnchor>
    <xdr:from>
      <xdr:col>1</xdr:col>
      <xdr:colOff>251460</xdr:colOff>
      <xdr:row>47</xdr:row>
      <xdr:rowOff>40006</xdr:rowOff>
    </xdr:from>
    <xdr:to>
      <xdr:col>6</xdr:col>
      <xdr:colOff>908685</xdr:colOff>
      <xdr:row>52</xdr:row>
      <xdr:rowOff>541271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F026F6AA-2D20-40CD-8BAB-2EC6AE0C5A89}"/>
            </a:ext>
          </a:extLst>
        </xdr:cNvPr>
        <xdr:cNvSpPr txBox="1"/>
      </xdr:nvSpPr>
      <xdr:spPr>
        <a:xfrm>
          <a:off x="579120" y="11142346"/>
          <a:ext cx="6814185" cy="1689985"/>
        </a:xfrm>
        <a:prstGeom prst="rect">
          <a:avLst/>
        </a:prstGeom>
        <a:solidFill>
          <a:schemeClr val="bg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CA" sz="1400" b="1">
              <a:solidFill>
                <a:srgbClr val="0070C0"/>
              </a:solidFill>
            </a:rPr>
            <a:t>Les</a:t>
          </a:r>
          <a:r>
            <a:rPr lang="fr-CA" sz="1400" b="1" baseline="0">
              <a:solidFill>
                <a:srgbClr val="0070C0"/>
              </a:solidFill>
            </a:rPr>
            <a:t> tortillons sont vendus en multiple de 12 seulement. </a:t>
          </a:r>
        </a:p>
        <a:p>
          <a:pPr algn="l"/>
          <a:endParaRPr lang="fr-CA" sz="1100"/>
        </a:p>
        <a:p>
          <a:pPr algn="l"/>
          <a:r>
            <a:rPr lang="fr-CA" sz="1100"/>
            <a:t>Ces prix sont en vigueur jusqu'au </a:t>
          </a:r>
          <a:r>
            <a:rPr lang="fr-CA" sz="1100" b="1"/>
            <a:t>30</a:t>
          </a:r>
          <a:r>
            <a:rPr lang="fr-CA" sz="1100" b="1" baseline="0"/>
            <a:t> juin 2027</a:t>
          </a:r>
          <a:r>
            <a:rPr lang="fr-CA" sz="1100" b="1"/>
            <a:t>.</a:t>
          </a:r>
          <a:r>
            <a:rPr lang="fr-CA" sz="1100"/>
            <a:t> Cependant, veuillez prendre note que les prix sont sujets à changement sans préavis.</a:t>
          </a:r>
        </a:p>
        <a:p>
          <a:pPr algn="l"/>
          <a:endParaRPr lang="fr-CA" sz="1100"/>
        </a:p>
        <a:p>
          <a:pPr algn="l"/>
          <a:r>
            <a:rPr lang="fr-CA" sz="1200" b="1"/>
            <a:t>Certains endroits ne sont pas dans</a:t>
          </a:r>
          <a:r>
            <a:rPr lang="fr-CA" sz="1200" b="1" baseline="0"/>
            <a:t> les zones livrables</a:t>
          </a:r>
          <a:r>
            <a:rPr lang="fr-CA" sz="1100" b="1" baseline="0"/>
            <a:t>, renseignez-vous au 819-333-1121, poste 0. </a:t>
          </a:r>
          <a:br>
            <a:rPr lang="fr-CA" sz="1100" b="1" baseline="0"/>
          </a:br>
          <a:r>
            <a:rPr lang="fr-CA" sz="1100"/>
            <a:t>Si vous pouvez trouver quelqu'un pour faire la cueillette du</a:t>
          </a:r>
          <a:r>
            <a:rPr lang="fr-CA" sz="1100" baseline="0"/>
            <a:t> fromage au comptoir de la boutique de La Sarre, </a:t>
          </a:r>
          <a:br>
            <a:rPr lang="fr-CA" sz="1100" baseline="0"/>
          </a:br>
          <a:r>
            <a:rPr lang="fr-CA" sz="1100" baseline="0"/>
            <a:t>il n'y aura pas de frais de transport. </a:t>
          </a:r>
          <a:endParaRPr lang="fr-CA" sz="1100"/>
        </a:p>
      </xdr:txBody>
    </xdr:sp>
    <xdr:clientData/>
  </xdr:twoCellAnchor>
  <xdr:twoCellAnchor>
    <xdr:from>
      <xdr:col>1</xdr:col>
      <xdr:colOff>0</xdr:colOff>
      <xdr:row>45</xdr:row>
      <xdr:rowOff>0</xdr:rowOff>
    </xdr:from>
    <xdr:to>
      <xdr:col>2</xdr:col>
      <xdr:colOff>352425</xdr:colOff>
      <xdr:row>46</xdr:row>
      <xdr:rowOff>209549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9E7E18F4-F8BB-4BF7-8C08-72B302EC64FB}"/>
            </a:ext>
          </a:extLst>
        </xdr:cNvPr>
        <xdr:cNvSpPr txBox="1"/>
      </xdr:nvSpPr>
      <xdr:spPr>
        <a:xfrm>
          <a:off x="0" y="9944100"/>
          <a:ext cx="2809875" cy="53339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A" sz="1400" b="1">
              <a:solidFill>
                <a:schemeClr val="bg1"/>
              </a:solidFill>
            </a:rPr>
            <a:t>Besoin d'aide?</a:t>
          </a:r>
          <a:r>
            <a:rPr lang="fr-CA" sz="1400" b="1" baseline="0">
              <a:solidFill>
                <a:schemeClr val="bg1"/>
              </a:solidFill>
            </a:rPr>
            <a:t> </a:t>
          </a:r>
          <a:r>
            <a:rPr lang="fr-CA" sz="1100" b="1" baseline="0">
              <a:solidFill>
                <a:schemeClr val="bg1"/>
              </a:solidFill>
            </a:rPr>
            <a:t>On est là pour vous!</a:t>
          </a:r>
        </a:p>
        <a:p>
          <a:pPr algn="ctr"/>
          <a:r>
            <a:rPr lang="fr-CA" sz="1200" b="1" baseline="0">
              <a:solidFill>
                <a:schemeClr val="bg1"/>
              </a:solidFill>
            </a:rPr>
            <a:t>819-333-1121, poste 0.</a:t>
          </a:r>
          <a:endParaRPr lang="fr-CA" sz="12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292256</xdr:colOff>
      <xdr:row>1</xdr:row>
      <xdr:rowOff>114300</xdr:rowOff>
    </xdr:from>
    <xdr:ext cx="1590675" cy="1384759"/>
    <xdr:pic>
      <xdr:nvPicPr>
        <xdr:cNvPr id="2" name="Image 1">
          <a:extLst>
            <a:ext uri="{FF2B5EF4-FFF2-40B4-BE49-F238E27FC236}">
              <a16:creationId xmlns:a16="http://schemas.microsoft.com/office/drawing/2014/main" id="{2A0543B2-1767-458E-9D35-F5E4DC98A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256" y="300154"/>
          <a:ext cx="1590675" cy="1384759"/>
        </a:xfrm>
        <a:prstGeom prst="rect">
          <a:avLst/>
        </a:prstGeom>
      </xdr:spPr>
    </xdr:pic>
    <xdr:clientData/>
  </xdr:oneCellAnchor>
  <xdr:oneCellAnchor>
    <xdr:from>
      <xdr:col>1</xdr:col>
      <xdr:colOff>350693</xdr:colOff>
      <xdr:row>46</xdr:row>
      <xdr:rowOff>2673</xdr:rowOff>
    </xdr:from>
    <xdr:ext cx="2101922" cy="530658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1A3B88D-4727-4398-BEB3-05F0D4838F36}"/>
            </a:ext>
          </a:extLst>
        </xdr:cNvPr>
        <xdr:cNvSpPr/>
      </xdr:nvSpPr>
      <xdr:spPr>
        <a:xfrm rot="21183423">
          <a:off x="350693" y="9775323"/>
          <a:ext cx="2101922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800" b="1" i="1" cap="none" spc="0">
              <a:ln w="0">
                <a:solidFill>
                  <a:srgbClr val="92D050"/>
                </a:solidFill>
              </a:ln>
              <a:solidFill>
                <a:schemeClr val="accent3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Félicitations!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184785</xdr:colOff>
      <xdr:row>0</xdr:row>
      <xdr:rowOff>131445</xdr:rowOff>
    </xdr:from>
    <xdr:ext cx="1590675" cy="1384759"/>
    <xdr:pic>
      <xdr:nvPicPr>
        <xdr:cNvPr id="2" name="Image 1">
          <a:extLst>
            <a:ext uri="{FF2B5EF4-FFF2-40B4-BE49-F238E27FC236}">
              <a16:creationId xmlns:a16="http://schemas.microsoft.com/office/drawing/2014/main" id="{7EB68F8C-42F6-40D7-9F96-C2E1630A6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" y="131445"/>
          <a:ext cx="1590675" cy="138475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18817</xdr:colOff>
      <xdr:row>1</xdr:row>
      <xdr:rowOff>0</xdr:rowOff>
    </xdr:from>
    <xdr:ext cx="878835" cy="780815"/>
    <xdr:pic>
      <xdr:nvPicPr>
        <xdr:cNvPr id="3" name="Image 2">
          <a:extLst>
            <a:ext uri="{FF2B5EF4-FFF2-40B4-BE49-F238E27FC236}">
              <a16:creationId xmlns:a16="http://schemas.microsoft.com/office/drawing/2014/main" id="{F2B0BBDD-0616-421B-8C5E-BC9F14550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17" y="188148"/>
          <a:ext cx="878835" cy="7808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C000"/>
    <pageSetUpPr fitToPage="1"/>
  </sheetPr>
  <dimension ref="A1:Q53"/>
  <sheetViews>
    <sheetView tabSelected="1" view="pageBreakPreview" topLeftCell="A7" zoomScale="130" zoomScaleNormal="100" zoomScaleSheetLayoutView="130" workbookViewId="0">
      <selection activeCell="F10" sqref="F10"/>
    </sheetView>
  </sheetViews>
  <sheetFormatPr baseColWidth="10" defaultColWidth="10.54296875" defaultRowHeight="14.5" x14ac:dyDescent="0.35"/>
  <cols>
    <col min="1" max="1" width="4.90625" customWidth="1"/>
    <col min="2" max="2" width="38.08984375" customWidth="1"/>
    <col min="3" max="3" width="9" customWidth="1"/>
    <col min="4" max="4" width="13.453125" bestFit="1" customWidth="1"/>
    <col min="5" max="5" width="12.90625" bestFit="1" customWidth="1"/>
    <col min="6" max="6" width="16.453125" customWidth="1"/>
    <col min="7" max="7" width="18.54296875" customWidth="1"/>
    <col min="8" max="8" width="6.453125" customWidth="1"/>
    <col min="9" max="9" width="13.90625" customWidth="1"/>
    <col min="10" max="10" width="18.54296875" customWidth="1"/>
    <col min="11" max="11" width="17" customWidth="1"/>
    <col min="12" max="12" width="12" customWidth="1"/>
  </cols>
  <sheetData>
    <row r="1" spans="1:17" ht="33.75" customHeight="1" x14ac:dyDescent="0.35"/>
    <row r="2" spans="1:17" ht="25.5" customHeight="1" x14ac:dyDescent="0.55000000000000004">
      <c r="B2" s="313" t="s">
        <v>137</v>
      </c>
      <c r="C2" s="313"/>
      <c r="D2" s="313"/>
      <c r="E2" s="313"/>
      <c r="F2" s="313"/>
      <c r="G2" s="313"/>
      <c r="M2" s="12"/>
      <c r="N2" s="12"/>
      <c r="P2" s="12"/>
      <c r="Q2" s="12"/>
    </row>
    <row r="3" spans="1:17" ht="31.4" customHeight="1" x14ac:dyDescent="0.8">
      <c r="B3" s="314" t="s">
        <v>105</v>
      </c>
      <c r="C3" s="314"/>
      <c r="D3" s="314"/>
      <c r="E3" s="314"/>
      <c r="F3" s="314"/>
      <c r="G3" s="314"/>
      <c r="M3" s="13"/>
      <c r="N3" s="13"/>
      <c r="P3" s="13"/>
      <c r="Q3" s="13"/>
    </row>
    <row r="4" spans="1:17" ht="21" customHeight="1" x14ac:dyDescent="0.35">
      <c r="E4" s="9"/>
    </row>
    <row r="5" spans="1:17" ht="10.5" customHeight="1" x14ac:dyDescent="0.35"/>
    <row r="6" spans="1:17" ht="45.75" customHeight="1" x14ac:dyDescent="0.35"/>
    <row r="7" spans="1:17" s="4" customFormat="1" ht="30.75" customHeight="1" x14ac:dyDescent="0.45">
      <c r="B7"/>
      <c r="C7" s="8"/>
      <c r="E7" s="7"/>
      <c r="F7" s="6"/>
      <c r="G7" s="6"/>
      <c r="H7"/>
      <c r="I7" s="26"/>
    </row>
    <row r="8" spans="1:17" s="4" customFormat="1" ht="15" thickBot="1" x14ac:dyDescent="0.4">
      <c r="E8" s="7"/>
      <c r="F8" s="6"/>
      <c r="G8" s="6"/>
      <c r="H8"/>
      <c r="J8"/>
    </row>
    <row r="9" spans="1:17" ht="37.5" thickBot="1" x14ac:dyDescent="0.4">
      <c r="A9" s="49"/>
      <c r="B9" s="14" t="s">
        <v>1</v>
      </c>
      <c r="C9" s="20" t="s">
        <v>61</v>
      </c>
      <c r="D9" s="20" t="s">
        <v>22</v>
      </c>
      <c r="E9" s="20" t="s">
        <v>23</v>
      </c>
      <c r="F9" s="20" t="s">
        <v>25</v>
      </c>
      <c r="G9" s="21" t="s">
        <v>24</v>
      </c>
    </row>
    <row r="10" spans="1:17" ht="15.5" x14ac:dyDescent="0.35">
      <c r="A10" s="43" t="s">
        <v>62</v>
      </c>
      <c r="B10" s="103" t="s">
        <v>108</v>
      </c>
      <c r="C10" s="93">
        <v>11114</v>
      </c>
      <c r="D10" s="94">
        <v>5.25</v>
      </c>
      <c r="E10" s="95">
        <v>8.5</v>
      </c>
      <c r="F10" s="96"/>
      <c r="G10" s="97">
        <f>D10*F10</f>
        <v>0</v>
      </c>
    </row>
    <row r="11" spans="1:17" ht="15.5" x14ac:dyDescent="0.35">
      <c r="A11" s="131" t="s">
        <v>63</v>
      </c>
      <c r="B11" s="132" t="s">
        <v>109</v>
      </c>
      <c r="C11" s="133">
        <v>11120</v>
      </c>
      <c r="D11" s="134">
        <v>21</v>
      </c>
      <c r="E11" s="135">
        <v>31</v>
      </c>
      <c r="F11" s="136"/>
      <c r="G11" s="137">
        <f>D11*F11</f>
        <v>0</v>
      </c>
    </row>
    <row r="12" spans="1:17" ht="15.5" x14ac:dyDescent="0.35">
      <c r="A12" s="43" t="s">
        <v>64</v>
      </c>
      <c r="B12" s="98" t="s">
        <v>12</v>
      </c>
      <c r="C12" s="99">
        <v>13101</v>
      </c>
      <c r="D12" s="37">
        <v>5</v>
      </c>
      <c r="E12" s="44">
        <v>8.5</v>
      </c>
      <c r="F12" s="100"/>
      <c r="G12" s="101">
        <f>D12*F12</f>
        <v>0</v>
      </c>
    </row>
    <row r="13" spans="1:17" ht="16" thickBot="1" x14ac:dyDescent="0.4">
      <c r="A13" s="138" t="s">
        <v>65</v>
      </c>
      <c r="B13" s="139" t="s">
        <v>13</v>
      </c>
      <c r="C13" s="140">
        <v>13201</v>
      </c>
      <c r="D13" s="141">
        <v>5</v>
      </c>
      <c r="E13" s="142">
        <v>8.5</v>
      </c>
      <c r="F13" s="143"/>
      <c r="G13" s="144">
        <f>D13*F13</f>
        <v>0</v>
      </c>
    </row>
    <row r="14" spans="1:17" ht="16" thickBot="1" x14ac:dyDescent="0.4">
      <c r="A14" s="43" t="s">
        <v>66</v>
      </c>
      <c r="B14" s="87" t="s">
        <v>14</v>
      </c>
      <c r="C14" s="88">
        <v>13301</v>
      </c>
      <c r="D14" s="89">
        <v>5</v>
      </c>
      <c r="E14" s="90">
        <v>8.5</v>
      </c>
      <c r="F14" s="91"/>
      <c r="G14" s="102">
        <f>D14*F14</f>
        <v>0</v>
      </c>
    </row>
    <row r="15" spans="1:17" ht="9" customHeight="1" thickBot="1" x14ac:dyDescent="0.4">
      <c r="A15" s="3"/>
    </row>
    <row r="16" spans="1:17" ht="37.5" thickBot="1" x14ac:dyDescent="0.4">
      <c r="A16" s="41"/>
      <c r="B16" s="39" t="s">
        <v>8</v>
      </c>
      <c r="C16" s="20" t="s">
        <v>61</v>
      </c>
      <c r="D16" s="20" t="s">
        <v>22</v>
      </c>
      <c r="E16" s="20" t="s">
        <v>23</v>
      </c>
      <c r="F16" s="20" t="s">
        <v>25</v>
      </c>
      <c r="G16" s="21" t="s">
        <v>24</v>
      </c>
    </row>
    <row r="17" spans="1:7" ht="18.5" x14ac:dyDescent="0.45">
      <c r="A17" s="131" t="s">
        <v>67</v>
      </c>
      <c r="B17" s="145" t="s">
        <v>35</v>
      </c>
      <c r="C17" s="146">
        <v>26102</v>
      </c>
      <c r="D17" s="147">
        <v>2</v>
      </c>
      <c r="E17" s="148">
        <v>3</v>
      </c>
      <c r="F17" s="149"/>
      <c r="G17" s="150">
        <f>D17*F17</f>
        <v>0</v>
      </c>
    </row>
    <row r="18" spans="1:7" ht="19" thickBot="1" x14ac:dyDescent="0.5">
      <c r="A18" s="86" t="s">
        <v>68</v>
      </c>
      <c r="B18" s="106" t="s">
        <v>36</v>
      </c>
      <c r="C18" s="99">
        <v>26106</v>
      </c>
      <c r="D18" s="37">
        <v>3</v>
      </c>
      <c r="E18" s="44">
        <v>5</v>
      </c>
      <c r="F18" s="107"/>
      <c r="G18" s="38">
        <f>D18*F18</f>
        <v>0</v>
      </c>
    </row>
    <row r="19" spans="1:7" ht="19" thickBot="1" x14ac:dyDescent="0.5">
      <c r="A19" s="131" t="s">
        <v>69</v>
      </c>
      <c r="B19" s="151" t="s">
        <v>37</v>
      </c>
      <c r="C19" s="152">
        <v>26108</v>
      </c>
      <c r="D19" s="153">
        <v>2</v>
      </c>
      <c r="E19" s="154">
        <v>3</v>
      </c>
      <c r="F19" s="155"/>
      <c r="G19" s="156">
        <f>D19*F19</f>
        <v>0</v>
      </c>
    </row>
    <row r="20" spans="1:7" ht="7.5" customHeight="1" thickBot="1" x14ac:dyDescent="0.4">
      <c r="C20" s="3"/>
      <c r="D20" s="2"/>
      <c r="F20" s="2"/>
      <c r="G20" s="2"/>
    </row>
    <row r="21" spans="1:7" ht="37.5" thickBot="1" x14ac:dyDescent="0.4">
      <c r="A21" s="41"/>
      <c r="B21" s="39" t="s">
        <v>9</v>
      </c>
      <c r="C21" s="20" t="s">
        <v>61</v>
      </c>
      <c r="D21" s="20" t="s">
        <v>22</v>
      </c>
      <c r="E21" s="20" t="s">
        <v>23</v>
      </c>
      <c r="F21" s="20" t="s">
        <v>25</v>
      </c>
      <c r="G21" s="21" t="s">
        <v>24</v>
      </c>
    </row>
    <row r="22" spans="1:7" ht="16" thickBot="1" x14ac:dyDescent="0.4">
      <c r="A22" s="86" t="s">
        <v>70</v>
      </c>
      <c r="B22" s="108" t="s">
        <v>18</v>
      </c>
      <c r="C22" s="93">
        <v>22118</v>
      </c>
      <c r="D22" s="94">
        <v>7</v>
      </c>
      <c r="E22" s="95">
        <v>9.75</v>
      </c>
      <c r="F22" s="104"/>
      <c r="G22" s="105">
        <f>D22*F22</f>
        <v>0</v>
      </c>
    </row>
    <row r="23" spans="1:7" ht="16.5" customHeight="1" thickBot="1" x14ac:dyDescent="0.4">
      <c r="A23" s="131" t="s">
        <v>50</v>
      </c>
      <c r="B23" s="157" t="s">
        <v>112</v>
      </c>
      <c r="C23" s="152">
        <v>22120</v>
      </c>
      <c r="D23" s="153">
        <v>16.75</v>
      </c>
      <c r="E23" s="154">
        <v>23.25</v>
      </c>
      <c r="F23" s="158"/>
      <c r="G23" s="159">
        <f>D23*F23</f>
        <v>0</v>
      </c>
    </row>
    <row r="24" spans="1:7" ht="6" customHeight="1" thickBot="1" x14ac:dyDescent="0.4">
      <c r="C24" s="3"/>
    </row>
    <row r="25" spans="1:7" ht="37.5" thickBot="1" x14ac:dyDescent="0.4">
      <c r="A25" s="41"/>
      <c r="B25" s="39" t="s">
        <v>2</v>
      </c>
      <c r="C25" s="20" t="s">
        <v>61</v>
      </c>
      <c r="D25" s="20" t="s">
        <v>22</v>
      </c>
      <c r="E25" s="20" t="s">
        <v>23</v>
      </c>
      <c r="F25" s="20" t="s">
        <v>25</v>
      </c>
      <c r="G25" s="21" t="s">
        <v>24</v>
      </c>
    </row>
    <row r="26" spans="1:7" ht="15.5" x14ac:dyDescent="0.35">
      <c r="A26" s="43" t="s">
        <v>51</v>
      </c>
      <c r="B26" s="92" t="s">
        <v>10</v>
      </c>
      <c r="C26" s="93">
        <v>23132</v>
      </c>
      <c r="D26" s="94">
        <v>6.5</v>
      </c>
      <c r="E26" s="95">
        <v>9.25</v>
      </c>
      <c r="F26" s="96"/>
      <c r="G26" s="105">
        <f>D26*F26</f>
        <v>0</v>
      </c>
    </row>
    <row r="27" spans="1:7" ht="22.75" customHeight="1" x14ac:dyDescent="0.35">
      <c r="A27" s="131" t="s">
        <v>52</v>
      </c>
      <c r="B27" s="139" t="s">
        <v>11</v>
      </c>
      <c r="C27" s="140">
        <v>23122</v>
      </c>
      <c r="D27" s="141">
        <v>6.5</v>
      </c>
      <c r="E27" s="142">
        <v>9.25</v>
      </c>
      <c r="F27" s="143"/>
      <c r="G27" s="160">
        <f>D27*F27</f>
        <v>0</v>
      </c>
    </row>
    <row r="28" spans="1:7" ht="16" thickBot="1" x14ac:dyDescent="0.4">
      <c r="A28" s="86" t="s">
        <v>53</v>
      </c>
      <c r="B28" s="80" t="s">
        <v>15</v>
      </c>
      <c r="C28" s="81">
        <v>24205</v>
      </c>
      <c r="D28" s="82">
        <v>20.75</v>
      </c>
      <c r="E28" s="83">
        <v>26</v>
      </c>
      <c r="F28" s="84"/>
      <c r="G28" s="112">
        <f>D28*F28</f>
        <v>0</v>
      </c>
    </row>
    <row r="29" spans="1:7" ht="16" thickBot="1" x14ac:dyDescent="0.4">
      <c r="A29" s="161" t="s">
        <v>71</v>
      </c>
      <c r="B29" s="162" t="s">
        <v>46</v>
      </c>
      <c r="C29" s="152">
        <v>24305</v>
      </c>
      <c r="D29" s="153">
        <v>20.75</v>
      </c>
      <c r="E29" s="154">
        <v>26</v>
      </c>
      <c r="F29" s="163"/>
      <c r="G29" s="156">
        <f>D29*F29</f>
        <v>0</v>
      </c>
    </row>
    <row r="30" spans="1:7" ht="6" customHeight="1" thickBot="1" x14ac:dyDescent="0.4">
      <c r="C30" s="3"/>
    </row>
    <row r="31" spans="1:7" ht="37.5" thickBot="1" x14ac:dyDescent="0.4">
      <c r="A31" s="41"/>
      <c r="B31" s="39" t="s">
        <v>3</v>
      </c>
      <c r="C31" s="20" t="s">
        <v>61</v>
      </c>
      <c r="D31" s="20" t="s">
        <v>22</v>
      </c>
      <c r="E31" s="20" t="s">
        <v>23</v>
      </c>
      <c r="F31" s="20" t="s">
        <v>25</v>
      </c>
      <c r="G31" s="21" t="s">
        <v>24</v>
      </c>
    </row>
    <row r="32" spans="1:7" ht="15.5" x14ac:dyDescent="0.35">
      <c r="A32" s="43" t="s">
        <v>73</v>
      </c>
      <c r="B32" s="109" t="s">
        <v>45</v>
      </c>
      <c r="C32" s="110">
        <v>35000</v>
      </c>
      <c r="D32" s="67">
        <v>20.5</v>
      </c>
      <c r="E32" s="68">
        <v>29</v>
      </c>
      <c r="F32" s="111"/>
      <c r="G32" s="69">
        <f t="shared" ref="G32:G44" si="0">D32*F32</f>
        <v>0</v>
      </c>
    </row>
    <row r="33" spans="1:7" ht="15.5" x14ac:dyDescent="0.35">
      <c r="A33" s="131" t="s">
        <v>72</v>
      </c>
      <c r="B33" s="132" t="s">
        <v>38</v>
      </c>
      <c r="C33" s="133">
        <v>36102</v>
      </c>
      <c r="D33" s="134">
        <v>6.5</v>
      </c>
      <c r="E33" s="135">
        <v>9.75</v>
      </c>
      <c r="F33" s="136"/>
      <c r="G33" s="164">
        <f t="shared" si="0"/>
        <v>0</v>
      </c>
    </row>
    <row r="34" spans="1:7" ht="15.5" x14ac:dyDescent="0.35">
      <c r="A34" s="43" t="s">
        <v>74</v>
      </c>
      <c r="B34" s="98" t="s">
        <v>40</v>
      </c>
      <c r="C34" s="99">
        <v>32102</v>
      </c>
      <c r="D34" s="37">
        <v>5.75</v>
      </c>
      <c r="E34" s="44">
        <v>8.5</v>
      </c>
      <c r="F34" s="100"/>
      <c r="G34" s="38">
        <f>D34*F34</f>
        <v>0</v>
      </c>
    </row>
    <row r="35" spans="1:7" ht="15.5" x14ac:dyDescent="0.35">
      <c r="A35" s="131" t="s">
        <v>75</v>
      </c>
      <c r="B35" s="139" t="s">
        <v>42</v>
      </c>
      <c r="C35" s="140">
        <v>34102</v>
      </c>
      <c r="D35" s="141">
        <v>5.75</v>
      </c>
      <c r="E35" s="142">
        <v>8.5</v>
      </c>
      <c r="F35" s="143"/>
      <c r="G35" s="164">
        <f>D35*F35</f>
        <v>0</v>
      </c>
    </row>
    <row r="36" spans="1:7" ht="15.5" x14ac:dyDescent="0.35">
      <c r="A36" s="43" t="s">
        <v>76</v>
      </c>
      <c r="B36" s="98" t="s">
        <v>41</v>
      </c>
      <c r="C36" s="99">
        <v>33102</v>
      </c>
      <c r="D36" s="37">
        <v>5.75</v>
      </c>
      <c r="E36" s="44">
        <v>8.5</v>
      </c>
      <c r="F36" s="100"/>
      <c r="G36" s="38">
        <f>D36*F36</f>
        <v>0</v>
      </c>
    </row>
    <row r="37" spans="1:7" ht="15.5" x14ac:dyDescent="0.35">
      <c r="A37" s="131" t="s">
        <v>54</v>
      </c>
      <c r="B37" s="139" t="s">
        <v>48</v>
      </c>
      <c r="C37" s="140">
        <v>30102</v>
      </c>
      <c r="D37" s="141">
        <v>5.75</v>
      </c>
      <c r="E37" s="142">
        <v>8.5</v>
      </c>
      <c r="F37" s="143"/>
      <c r="G37" s="164">
        <f t="shared" si="0"/>
        <v>0</v>
      </c>
    </row>
    <row r="38" spans="1:7" ht="15.5" x14ac:dyDescent="0.35">
      <c r="A38" s="43" t="s">
        <v>55</v>
      </c>
      <c r="B38" s="98" t="s">
        <v>110</v>
      </c>
      <c r="C38" s="99">
        <v>37201</v>
      </c>
      <c r="D38" s="37">
        <v>7.5</v>
      </c>
      <c r="E38" s="44">
        <v>10.5</v>
      </c>
      <c r="F38" s="100"/>
      <c r="G38" s="38">
        <f t="shared" si="0"/>
        <v>0</v>
      </c>
    </row>
    <row r="39" spans="1:7" ht="15.5" x14ac:dyDescent="0.35">
      <c r="A39" s="131" t="s">
        <v>56</v>
      </c>
      <c r="B39" s="139" t="s">
        <v>16</v>
      </c>
      <c r="C39" s="140">
        <v>28110</v>
      </c>
      <c r="D39" s="141">
        <v>6.5</v>
      </c>
      <c r="E39" s="142">
        <v>9.25</v>
      </c>
      <c r="F39" s="143"/>
      <c r="G39" s="164">
        <f>D39*F39</f>
        <v>0</v>
      </c>
    </row>
    <row r="40" spans="1:7" ht="15.5" x14ac:dyDescent="0.35">
      <c r="A40" s="79" t="s">
        <v>77</v>
      </c>
      <c r="B40" s="80" t="s">
        <v>49</v>
      </c>
      <c r="C40" s="81">
        <v>27101</v>
      </c>
      <c r="D40" s="82">
        <v>5.75</v>
      </c>
      <c r="E40" s="83">
        <v>7.75</v>
      </c>
      <c r="F40" s="84"/>
      <c r="G40" s="85">
        <f>D40*F40</f>
        <v>0</v>
      </c>
    </row>
    <row r="41" spans="1:7" ht="15.5" x14ac:dyDescent="0.35">
      <c r="A41" s="165" t="s">
        <v>78</v>
      </c>
      <c r="B41" s="166" t="s">
        <v>60</v>
      </c>
      <c r="C41" s="167">
        <v>27102</v>
      </c>
      <c r="D41" s="168">
        <v>5.75</v>
      </c>
      <c r="E41" s="169">
        <v>7.75</v>
      </c>
      <c r="F41" s="170"/>
      <c r="G41" s="171">
        <f>D41*F41</f>
        <v>0</v>
      </c>
    </row>
    <row r="42" spans="1:7" ht="15.5" x14ac:dyDescent="0.35">
      <c r="A42" s="79" t="s">
        <v>79</v>
      </c>
      <c r="B42" s="80" t="s">
        <v>111</v>
      </c>
      <c r="C42" s="81">
        <v>39102</v>
      </c>
      <c r="D42" s="82">
        <v>6.5</v>
      </c>
      <c r="E42" s="83">
        <v>9.25</v>
      </c>
      <c r="F42" s="84"/>
      <c r="G42" s="85">
        <f t="shared" si="0"/>
        <v>0</v>
      </c>
    </row>
    <row r="43" spans="1:7" ht="16" thickBot="1" x14ac:dyDescent="0.4">
      <c r="A43" s="277" t="s">
        <v>126</v>
      </c>
      <c r="B43" s="278" t="s">
        <v>128</v>
      </c>
      <c r="C43" s="279">
        <v>40102</v>
      </c>
      <c r="D43" s="280">
        <v>7</v>
      </c>
      <c r="E43" s="281">
        <v>10</v>
      </c>
      <c r="F43" s="282"/>
      <c r="G43" s="283">
        <f t="shared" si="0"/>
        <v>0</v>
      </c>
    </row>
    <row r="44" spans="1:7" ht="16" thickBot="1" x14ac:dyDescent="0.4">
      <c r="A44" s="86" t="s">
        <v>127</v>
      </c>
      <c r="B44" s="264" t="s">
        <v>129</v>
      </c>
      <c r="C44" s="266">
        <v>31005</v>
      </c>
      <c r="D44" s="267">
        <v>5</v>
      </c>
      <c r="E44" s="265">
        <v>8.5</v>
      </c>
      <c r="F44" s="257"/>
      <c r="G44" s="263">
        <f t="shared" si="0"/>
        <v>0</v>
      </c>
    </row>
    <row r="45" spans="1:7" ht="13.5" customHeight="1" thickBot="1" x14ac:dyDescent="0.4">
      <c r="C45" s="3"/>
      <c r="D45" s="2"/>
      <c r="E45" s="2"/>
    </row>
    <row r="46" spans="1:7" ht="25.5" customHeight="1" thickBot="1" x14ac:dyDescent="0.4">
      <c r="F46" s="24" t="s">
        <v>0</v>
      </c>
      <c r="G46" s="25">
        <f>SUM(G10:G14,G17:G19,G22:G23,G26:G29,G32:G44)</f>
        <v>0</v>
      </c>
    </row>
    <row r="47" spans="1:7" ht="19.5" customHeight="1" x14ac:dyDescent="0.45">
      <c r="D47" s="315" t="s">
        <v>104</v>
      </c>
      <c r="E47" s="315"/>
    </row>
    <row r="49" spans="2:11" ht="27" customHeight="1" x14ac:dyDescent="0.35"/>
    <row r="51" spans="2:11" ht="30.75" customHeight="1" x14ac:dyDescent="0.35">
      <c r="K51" s="15"/>
    </row>
    <row r="52" spans="2:11" ht="7.5" customHeight="1" x14ac:dyDescent="0.35"/>
    <row r="53" spans="2:11" ht="45" customHeight="1" x14ac:dyDescent="0.35">
      <c r="B53" s="15"/>
      <c r="C53" s="15"/>
      <c r="D53" s="15"/>
      <c r="E53" s="15"/>
      <c r="F53" s="15"/>
      <c r="G53" s="15"/>
      <c r="K53" s="15"/>
    </row>
  </sheetData>
  <sheetProtection algorithmName="SHA-512" hashValue="a2FcNtmy5FnR6uafweB3IcZeHRVZwdWwzubes+3eRJ+OxA3PkettBIGUS43oCT6PqMK6AREXhwTN9vntaodYwQ==" saltValue="Yv6pG8hlTS2NCA0HjT3ZWg==" spinCount="100000" sheet="1" objects="1" scenarios="1"/>
  <mergeCells count="3">
    <mergeCell ref="B2:G2"/>
    <mergeCell ref="B3:G3"/>
    <mergeCell ref="D47:E47"/>
  </mergeCells>
  <conditionalFormatting sqref="F17:F19">
    <cfRule type="cellIs" dxfId="1" priority="2" operator="lessThan">
      <formula>12</formula>
    </cfRule>
  </conditionalFormatting>
  <conditionalFormatting sqref="F22">
    <cfRule type="cellIs" dxfId="0" priority="1" operator="lessThan">
      <formula>12</formula>
    </cfRule>
  </conditionalFormatting>
  <printOptions horizontalCentered="1"/>
  <pageMargins left="0.31496062992125984" right="0.31496062992125984" top="0.39370078740157483" bottom="0.31496062992125984" header="0.31496062992125984" footer="0.31496062992125984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C000"/>
    <pageSetUpPr fitToPage="1"/>
  </sheetPr>
  <dimension ref="A2:F48"/>
  <sheetViews>
    <sheetView view="pageBreakPreview" topLeftCell="A37" zoomScale="82" zoomScaleNormal="100" zoomScaleSheetLayoutView="82" workbookViewId="0">
      <selection activeCell="D16" sqref="D16"/>
    </sheetView>
  </sheetViews>
  <sheetFormatPr baseColWidth="10" defaultColWidth="10.90625" defaultRowHeight="14.5" x14ac:dyDescent="0.35"/>
  <cols>
    <col min="1" max="1" width="5.453125" customWidth="1"/>
    <col min="2" max="2" width="38.08984375" customWidth="1"/>
    <col min="3" max="3" width="18" customWidth="1"/>
    <col min="4" max="5" width="17.54296875" customWidth="1"/>
    <col min="6" max="6" width="12.453125" customWidth="1"/>
  </cols>
  <sheetData>
    <row r="2" spans="1:6" ht="21" x14ac:dyDescent="0.5">
      <c r="C2" s="18" t="s">
        <v>137</v>
      </c>
    </row>
    <row r="3" spans="1:6" ht="36" x14ac:dyDescent="0.8">
      <c r="C3" s="17" t="s">
        <v>106</v>
      </c>
    </row>
    <row r="4" spans="1:6" ht="15" thickBot="1" x14ac:dyDescent="0.4">
      <c r="D4" s="9"/>
    </row>
    <row r="5" spans="1:6" ht="19.5" customHeight="1" x14ac:dyDescent="0.35">
      <c r="C5" s="316" t="s">
        <v>26</v>
      </c>
      <c r="D5" s="317"/>
      <c r="E5" s="317"/>
      <c r="F5" s="318"/>
    </row>
    <row r="6" spans="1:6" x14ac:dyDescent="0.35">
      <c r="C6" s="319"/>
      <c r="D6" s="320"/>
      <c r="E6" s="320"/>
      <c r="F6" s="321"/>
    </row>
    <row r="7" spans="1:6" ht="15" thickBot="1" x14ac:dyDescent="0.4">
      <c r="C7" s="322"/>
      <c r="D7" s="323"/>
      <c r="E7" s="323"/>
      <c r="F7" s="324"/>
    </row>
    <row r="8" spans="1:6" ht="15" thickBot="1" x14ac:dyDescent="0.4">
      <c r="E8" s="6"/>
      <c r="F8" s="5"/>
    </row>
    <row r="9" spans="1:6" ht="42.75" customHeight="1" thickBot="1" x14ac:dyDescent="0.4">
      <c r="A9" s="41"/>
      <c r="B9" s="39" t="s">
        <v>1</v>
      </c>
      <c r="C9" s="20" t="s">
        <v>30</v>
      </c>
      <c r="D9" s="20" t="s">
        <v>27</v>
      </c>
      <c r="E9" s="21" t="s">
        <v>28</v>
      </c>
      <c r="F9" s="21" t="s">
        <v>29</v>
      </c>
    </row>
    <row r="10" spans="1:6" ht="15.5" x14ac:dyDescent="0.35">
      <c r="A10" s="43" t="s">
        <v>62</v>
      </c>
      <c r="B10" s="40" t="s">
        <v>108</v>
      </c>
      <c r="C10" s="28">
        <f>'RÉCAPITULATIF - COMMANDE'!F10</f>
        <v>0</v>
      </c>
      <c r="D10" s="22">
        <f>'RÉCAPITULATIF - COMMANDE'!E10*'RÉCAPITULATIF - COMMANDE'!F10</f>
        <v>0</v>
      </c>
      <c r="E10" s="22">
        <f>('RÉCAPITULATIF - COMMANDE'!E10-'RÉCAPITULATIF - COMMANDE'!D10)*'RÉCAPITULATIF - COMMANDE'!F10</f>
        <v>0</v>
      </c>
      <c r="F10" s="23">
        <f>1-(('RÉCAPITULATIF - COMMANDE'!E10-'RÉCAPITULATIF - COMMANDE'!D10)/'RÉCAPITULATIF - COMMANDE'!D10)</f>
        <v>0.38095238095238093</v>
      </c>
    </row>
    <row r="11" spans="1:6" ht="15.5" x14ac:dyDescent="0.35">
      <c r="A11" s="125" t="s">
        <v>63</v>
      </c>
      <c r="B11" s="126" t="s">
        <v>113</v>
      </c>
      <c r="C11" s="172">
        <f>'RÉCAPITULATIF - COMMANDE'!F11</f>
        <v>0</v>
      </c>
      <c r="D11" s="173">
        <f>'RÉCAPITULATIF - COMMANDE'!E11*'RÉCAPITULATIF - COMMANDE'!F11</f>
        <v>0</v>
      </c>
      <c r="E11" s="173">
        <f>('RÉCAPITULATIF - COMMANDE'!E11-'RÉCAPITULATIF - COMMANDE'!D11)*'RÉCAPITULATIF - COMMANDE'!F11</f>
        <v>0</v>
      </c>
      <c r="F11" s="286">
        <f>1-(('RÉCAPITULATIF - COMMANDE'!E11-'RÉCAPITULATIF - COMMANDE'!D11)/'RÉCAPITULATIF - COMMANDE'!D11)</f>
        <v>0.52380952380952384</v>
      </c>
    </row>
    <row r="12" spans="1:6" ht="15.5" x14ac:dyDescent="0.35">
      <c r="A12" s="43" t="s">
        <v>64</v>
      </c>
      <c r="B12" s="98" t="s">
        <v>12</v>
      </c>
      <c r="C12" s="113">
        <f>'RÉCAPITULATIF - COMMANDE'!F12</f>
        <v>0</v>
      </c>
      <c r="D12" s="45">
        <f>'RÉCAPITULATIF - COMMANDE'!E12*'RÉCAPITULATIF - COMMANDE'!F12</f>
        <v>0</v>
      </c>
      <c r="E12" s="45">
        <f>('RÉCAPITULATIF - COMMANDE'!E12-'RÉCAPITULATIF - COMMANDE'!D12)*'RÉCAPITULATIF - COMMANDE'!F12</f>
        <v>0</v>
      </c>
      <c r="F12" s="294">
        <f>1-(('RÉCAPITULATIF - COMMANDE'!E12-'RÉCAPITULATIF - COMMANDE'!D12)/'RÉCAPITULATIF - COMMANDE'!D12)</f>
        <v>0.30000000000000004</v>
      </c>
    </row>
    <row r="13" spans="1:6" ht="15.5" x14ac:dyDescent="0.35">
      <c r="A13" s="125" t="s">
        <v>65</v>
      </c>
      <c r="B13" s="128" t="s">
        <v>13</v>
      </c>
      <c r="C13" s="174">
        <f>'RÉCAPITULATIF - COMMANDE'!F13</f>
        <v>0</v>
      </c>
      <c r="D13" s="175">
        <f>'RÉCAPITULATIF - COMMANDE'!E13*'RÉCAPITULATIF - COMMANDE'!F13</f>
        <v>0</v>
      </c>
      <c r="E13" s="175">
        <f>('RÉCAPITULATIF - COMMANDE'!E13-'RÉCAPITULATIF - COMMANDE'!D13)*'RÉCAPITULATIF - COMMANDE'!F13</f>
        <v>0</v>
      </c>
      <c r="F13" s="286">
        <f>1-(('RÉCAPITULATIF - COMMANDE'!E13-'RÉCAPITULATIF - COMMANDE'!D13)/'RÉCAPITULATIF - COMMANDE'!D13)</f>
        <v>0.30000000000000004</v>
      </c>
    </row>
    <row r="14" spans="1:6" ht="16" thickBot="1" x14ac:dyDescent="0.4">
      <c r="A14" s="86" t="s">
        <v>66</v>
      </c>
      <c r="B14" s="87" t="s">
        <v>14</v>
      </c>
      <c r="C14" s="114">
        <f>'RÉCAPITULATIF - COMMANDE'!F14</f>
        <v>0</v>
      </c>
      <c r="D14" s="115">
        <f>'RÉCAPITULATIF - COMMANDE'!E14*'RÉCAPITULATIF - COMMANDE'!F14</f>
        <v>0</v>
      </c>
      <c r="E14" s="115">
        <f>('RÉCAPITULATIF - COMMANDE'!E14-'RÉCAPITULATIF - COMMANDE'!D14)*'RÉCAPITULATIF - COMMANDE'!F14</f>
        <v>0</v>
      </c>
      <c r="F14" s="295">
        <f>1-(('RÉCAPITULATIF - COMMANDE'!E14-'RÉCAPITULATIF - COMMANDE'!D14)/'RÉCAPITULATIF - COMMANDE'!D14)</f>
        <v>0.30000000000000004</v>
      </c>
    </row>
    <row r="15" spans="1:6" ht="16" thickBot="1" x14ac:dyDescent="0.4">
      <c r="C15" s="16"/>
    </row>
    <row r="16" spans="1:6" ht="43.5" customHeight="1" thickBot="1" x14ac:dyDescent="0.4">
      <c r="A16" s="41"/>
      <c r="B16" s="42" t="s">
        <v>8</v>
      </c>
      <c r="C16" s="20" t="s">
        <v>30</v>
      </c>
      <c r="D16" s="20" t="s">
        <v>27</v>
      </c>
      <c r="E16" s="21" t="s">
        <v>28</v>
      </c>
      <c r="F16" s="21" t="s">
        <v>29</v>
      </c>
    </row>
    <row r="17" spans="1:6" ht="18.5" x14ac:dyDescent="0.45">
      <c r="A17" s="125" t="s">
        <v>67</v>
      </c>
      <c r="B17" s="129" t="s">
        <v>19</v>
      </c>
      <c r="C17" s="176">
        <f>'RÉCAPITULATIF - COMMANDE'!F17</f>
        <v>0</v>
      </c>
      <c r="D17" s="177">
        <f>'RÉCAPITULATIF - COMMANDE'!E17*'RÉCAPITULATIF - COMMANDE'!F17</f>
        <v>0</v>
      </c>
      <c r="E17" s="177">
        <f>('RÉCAPITULATIF - COMMANDE'!E17-'RÉCAPITULATIF - COMMANDE'!D17)*'RÉCAPITULATIF - COMMANDE'!F17</f>
        <v>0</v>
      </c>
      <c r="F17" s="262">
        <f>1-(('RÉCAPITULATIF - COMMANDE'!E17-'RÉCAPITULATIF - COMMANDE'!D17)/'RÉCAPITULATIF - COMMANDE'!D17)</f>
        <v>0.5</v>
      </c>
    </row>
    <row r="18" spans="1:6" ht="18.5" x14ac:dyDescent="0.45">
      <c r="A18" s="43" t="s">
        <v>68</v>
      </c>
      <c r="B18" s="106" t="s">
        <v>20</v>
      </c>
      <c r="C18" s="113">
        <f>'RÉCAPITULATIF - COMMANDE'!F18</f>
        <v>0</v>
      </c>
      <c r="D18" s="45">
        <f>'RÉCAPITULATIF - COMMANDE'!E18*'RÉCAPITULATIF - COMMANDE'!F18</f>
        <v>0</v>
      </c>
      <c r="E18" s="45">
        <f>('RÉCAPITULATIF - COMMANDE'!E18-'RÉCAPITULATIF - COMMANDE'!D18)*'RÉCAPITULATIF - COMMANDE'!F18</f>
        <v>0</v>
      </c>
      <c r="F18" s="294">
        <f>1-(('RÉCAPITULATIF - COMMANDE'!E18-'RÉCAPITULATIF - COMMANDE'!D18)/'RÉCAPITULATIF - COMMANDE'!D18)</f>
        <v>0.33333333333333337</v>
      </c>
    </row>
    <row r="19" spans="1:6" ht="19" thickBot="1" x14ac:dyDescent="0.5">
      <c r="A19" s="127" t="s">
        <v>69</v>
      </c>
      <c r="B19" s="130" t="s">
        <v>21</v>
      </c>
      <c r="C19" s="178">
        <f>'RÉCAPITULATIF - COMMANDE'!F19</f>
        <v>0</v>
      </c>
      <c r="D19" s="179">
        <f>'RÉCAPITULATIF - COMMANDE'!E19*'RÉCAPITULATIF - COMMANDE'!F19</f>
        <v>0</v>
      </c>
      <c r="E19" s="179">
        <f>('RÉCAPITULATIF - COMMANDE'!E19-'RÉCAPITULATIF - COMMANDE'!D19)*'RÉCAPITULATIF - COMMANDE'!F19</f>
        <v>0</v>
      </c>
      <c r="F19" s="293">
        <f>1-(('RÉCAPITULATIF - COMMANDE'!E19-'RÉCAPITULATIF - COMMANDE'!D19)/'RÉCAPITULATIF - COMMANDE'!D19)</f>
        <v>0.5</v>
      </c>
    </row>
    <row r="20" spans="1:6" ht="16" thickBot="1" x14ac:dyDescent="0.4">
      <c r="C20" s="19"/>
      <c r="F20" s="2"/>
    </row>
    <row r="21" spans="1:6" ht="40.5" customHeight="1" thickBot="1" x14ac:dyDescent="0.4">
      <c r="A21" s="41"/>
      <c r="B21" s="39" t="s">
        <v>9</v>
      </c>
      <c r="C21" s="20" t="s">
        <v>30</v>
      </c>
      <c r="D21" s="20" t="s">
        <v>27</v>
      </c>
      <c r="E21" s="21" t="s">
        <v>28</v>
      </c>
      <c r="F21" s="21" t="s">
        <v>29</v>
      </c>
    </row>
    <row r="22" spans="1:6" ht="15.5" x14ac:dyDescent="0.35">
      <c r="A22" s="43" t="s">
        <v>70</v>
      </c>
      <c r="B22" s="109" t="s">
        <v>18</v>
      </c>
      <c r="C22" s="28">
        <f>'RÉCAPITULATIF - COMMANDE'!F22</f>
        <v>0</v>
      </c>
      <c r="D22" s="70">
        <f>'RÉCAPITULATIF - COMMANDE'!E22*'RÉCAPITULATIF - COMMANDE'!F22</f>
        <v>0</v>
      </c>
      <c r="E22" s="70">
        <f>('RÉCAPITULATIF - COMMANDE'!E22-'RÉCAPITULATIF - COMMANDE'!D22)*'RÉCAPITULATIF - COMMANDE'!F22</f>
        <v>0</v>
      </c>
      <c r="F22" s="71">
        <f>1-(('RÉCAPITULATIF - COMMANDE'!E22-'RÉCAPITULATIF - COMMANDE'!D22)/'RÉCAPITULATIF - COMMANDE'!D22)</f>
        <v>0.60714285714285721</v>
      </c>
    </row>
    <row r="23" spans="1:6" ht="16" thickBot="1" x14ac:dyDescent="0.4">
      <c r="A23" s="127" t="s">
        <v>50</v>
      </c>
      <c r="B23" s="180" t="s">
        <v>114</v>
      </c>
      <c r="C23" s="178">
        <f>'RÉCAPITULATIF - COMMANDE'!F23</f>
        <v>0</v>
      </c>
      <c r="D23" s="179">
        <f>'RÉCAPITULATIF - COMMANDE'!E23*'RÉCAPITULATIF - COMMANDE'!F23</f>
        <v>0</v>
      </c>
      <c r="E23" s="179">
        <f>('RÉCAPITULATIF - COMMANDE'!E23-'RÉCAPITULATIF - COMMANDE'!D23)*'RÉCAPITULATIF - COMMANDE'!F23</f>
        <v>0</v>
      </c>
      <c r="F23" s="293">
        <f>1-(('RÉCAPITULATIF - COMMANDE'!E23-'RÉCAPITULATIF - COMMANDE'!D23)/'RÉCAPITULATIF - COMMANDE'!D23)</f>
        <v>0.61194029850746268</v>
      </c>
    </row>
    <row r="24" spans="1:6" ht="16" thickBot="1" x14ac:dyDescent="0.4">
      <c r="C24" s="19"/>
    </row>
    <row r="25" spans="1:6" ht="37.5" thickBot="1" x14ac:dyDescent="0.4">
      <c r="A25" s="41"/>
      <c r="B25" s="39" t="s">
        <v>2</v>
      </c>
      <c r="C25" s="20" t="s">
        <v>30</v>
      </c>
      <c r="D25" s="20" t="s">
        <v>27</v>
      </c>
      <c r="E25" s="21" t="s">
        <v>28</v>
      </c>
      <c r="F25" s="21" t="s">
        <v>29</v>
      </c>
    </row>
    <row r="26" spans="1:6" ht="15.5" x14ac:dyDescent="0.35">
      <c r="A26" s="43" t="s">
        <v>51</v>
      </c>
      <c r="B26" s="92" t="s">
        <v>10</v>
      </c>
      <c r="C26" s="28">
        <f>'RÉCAPITULATIF - COMMANDE'!F26</f>
        <v>0</v>
      </c>
      <c r="D26" s="70">
        <f>'RÉCAPITULATIF - COMMANDE'!E26*'RÉCAPITULATIF - COMMANDE'!F26</f>
        <v>0</v>
      </c>
      <c r="E26" s="45">
        <f>('RÉCAPITULATIF - COMMANDE'!E26-'RÉCAPITULATIF - COMMANDE'!D26)*'RÉCAPITULATIF - COMMANDE'!F26</f>
        <v>0</v>
      </c>
      <c r="F26" s="116">
        <f>1-(('RÉCAPITULATIF - COMMANDE'!E26-'RÉCAPITULATIF - COMMANDE'!D26)/'RÉCAPITULATIF - COMMANDE'!D26)</f>
        <v>0.57692307692307687</v>
      </c>
    </row>
    <row r="27" spans="1:6" ht="15.5" x14ac:dyDescent="0.35">
      <c r="A27" s="125" t="s">
        <v>52</v>
      </c>
      <c r="B27" s="128" t="s">
        <v>11</v>
      </c>
      <c r="C27" s="174">
        <f>'RÉCAPITULATIF - COMMANDE'!F27</f>
        <v>0</v>
      </c>
      <c r="D27" s="175">
        <f>'RÉCAPITULATIF - COMMANDE'!E27*'RÉCAPITULATIF - COMMANDE'!F27</f>
        <v>0</v>
      </c>
      <c r="E27" s="175">
        <f>('RÉCAPITULATIF - COMMANDE'!E27-'RÉCAPITULATIF - COMMANDE'!D27)*'RÉCAPITULATIF - COMMANDE'!F27</f>
        <v>0</v>
      </c>
      <c r="F27" s="290">
        <f>1-(('RÉCAPITULATIF - COMMANDE'!E27-'RÉCAPITULATIF - COMMANDE'!D27)/'RÉCAPITULATIF - COMMANDE'!D27)</f>
        <v>0.57692307692307687</v>
      </c>
    </row>
    <row r="28" spans="1:6" ht="15.5" x14ac:dyDescent="0.35">
      <c r="A28" s="43" t="s">
        <v>53</v>
      </c>
      <c r="B28" s="80" t="s">
        <v>15</v>
      </c>
      <c r="C28" s="113">
        <f>'RÉCAPITULATIF - COMMANDE'!F28</f>
        <v>0</v>
      </c>
      <c r="D28" s="45">
        <f>'RÉCAPITULATIF - COMMANDE'!E28*'RÉCAPITULATIF - COMMANDE'!F28</f>
        <v>0</v>
      </c>
      <c r="E28" s="45">
        <f>('RÉCAPITULATIF - COMMANDE'!E28-'RÉCAPITULATIF - COMMANDE'!D28)*'RÉCAPITULATIF - COMMANDE'!F28</f>
        <v>0</v>
      </c>
      <c r="F28" s="291">
        <f>1-(('RÉCAPITULATIF - COMMANDE'!E28-'RÉCAPITULATIF - COMMANDE'!D28)/'RÉCAPITULATIF - COMMANDE'!D28)</f>
        <v>0.74698795180722888</v>
      </c>
    </row>
    <row r="29" spans="1:6" ht="16" thickBot="1" x14ac:dyDescent="0.4">
      <c r="A29" s="181" t="s">
        <v>71</v>
      </c>
      <c r="B29" s="182" t="s">
        <v>47</v>
      </c>
      <c r="C29" s="178">
        <f>'RÉCAPITULATIF - COMMANDE'!F29</f>
        <v>0</v>
      </c>
      <c r="D29" s="179">
        <f>'RÉCAPITULATIF - COMMANDE'!E29*'RÉCAPITULATIF - COMMANDE'!F29</f>
        <v>0</v>
      </c>
      <c r="E29" s="179">
        <f>('RÉCAPITULATIF - COMMANDE'!E29-'RÉCAPITULATIF - COMMANDE'!D29)*'RÉCAPITULATIF - COMMANDE'!F29</f>
        <v>0</v>
      </c>
      <c r="F29" s="292">
        <f>1-(('RÉCAPITULATIF - COMMANDE'!E29-'RÉCAPITULATIF - COMMANDE'!D29)/'RÉCAPITULATIF - COMMANDE'!D29)</f>
        <v>0.74698795180722888</v>
      </c>
    </row>
    <row r="30" spans="1:6" ht="16" thickBot="1" x14ac:dyDescent="0.4">
      <c r="C30" s="19"/>
    </row>
    <row r="31" spans="1:6" ht="37.5" thickBot="1" x14ac:dyDescent="0.4">
      <c r="A31" s="41"/>
      <c r="B31" s="39" t="s">
        <v>3</v>
      </c>
      <c r="C31" s="20" t="s">
        <v>30</v>
      </c>
      <c r="D31" s="20" t="s">
        <v>27</v>
      </c>
      <c r="E31" s="21" t="s">
        <v>28</v>
      </c>
      <c r="F31" s="284" t="s">
        <v>29</v>
      </c>
    </row>
    <row r="32" spans="1:6" ht="15.5" x14ac:dyDescent="0.35">
      <c r="A32" s="43" t="s">
        <v>73</v>
      </c>
      <c r="B32" s="92" t="s">
        <v>45</v>
      </c>
      <c r="C32" s="28">
        <f>'RÉCAPITULATIF - COMMANDE'!F32</f>
        <v>0</v>
      </c>
      <c r="D32" s="70">
        <f>'RÉCAPITULATIF - COMMANDE'!E32*'RÉCAPITULATIF - COMMANDE'!F32</f>
        <v>0</v>
      </c>
      <c r="E32" s="70">
        <f>('RÉCAPITULATIF - COMMANDE'!E32-'RÉCAPITULATIF - COMMANDE'!D32)*'RÉCAPITULATIF - COMMANDE'!F32</f>
        <v>0</v>
      </c>
      <c r="F32" s="285">
        <f>1-(('RÉCAPITULATIF - COMMANDE'!E32-'RÉCAPITULATIF - COMMANDE'!D32)/'RÉCAPITULATIF - COMMANDE'!D32)</f>
        <v>0.58536585365853666</v>
      </c>
    </row>
    <row r="33" spans="1:6" ht="15.5" x14ac:dyDescent="0.35">
      <c r="A33" s="125" t="s">
        <v>72</v>
      </c>
      <c r="B33" s="126" t="s">
        <v>17</v>
      </c>
      <c r="C33" s="174">
        <f>'RÉCAPITULATIF - COMMANDE'!F33</f>
        <v>0</v>
      </c>
      <c r="D33" s="175">
        <f>'RÉCAPITULATIF - COMMANDE'!E33*'RÉCAPITULATIF - COMMANDE'!F33</f>
        <v>0</v>
      </c>
      <c r="E33" s="175">
        <f>('RÉCAPITULATIF - COMMANDE'!E33-'RÉCAPITULATIF - COMMANDE'!D33)*'RÉCAPITULATIF - COMMANDE'!F33</f>
        <v>0</v>
      </c>
      <c r="F33" s="286">
        <f>1-(('RÉCAPITULATIF - COMMANDE'!E33-'RÉCAPITULATIF - COMMANDE'!D33)/'RÉCAPITULATIF - COMMANDE'!D33)</f>
        <v>0.5</v>
      </c>
    </row>
    <row r="34" spans="1:6" ht="15.5" x14ac:dyDescent="0.35">
      <c r="A34" s="43" t="s">
        <v>74</v>
      </c>
      <c r="B34" s="98" t="s">
        <v>40</v>
      </c>
      <c r="C34" s="113">
        <f>'RÉCAPITULATIF - COMMANDE'!F34</f>
        <v>0</v>
      </c>
      <c r="D34" s="45">
        <f>'RÉCAPITULATIF - COMMANDE'!E34*'RÉCAPITULATIF - COMMANDE'!F34</f>
        <v>0</v>
      </c>
      <c r="E34" s="45">
        <f>('RÉCAPITULATIF - COMMANDE'!E34-'RÉCAPITULATIF - COMMANDE'!D34)*'RÉCAPITULATIF - COMMANDE'!F34</f>
        <v>0</v>
      </c>
      <c r="F34" s="285">
        <f>1-(('RÉCAPITULATIF - COMMANDE'!E34-'RÉCAPITULATIF - COMMANDE'!D34)/'RÉCAPITULATIF - COMMANDE'!D34)</f>
        <v>0.52173913043478259</v>
      </c>
    </row>
    <row r="35" spans="1:6" ht="15.5" x14ac:dyDescent="0.35">
      <c r="A35" s="125" t="s">
        <v>75</v>
      </c>
      <c r="B35" s="128" t="s">
        <v>42</v>
      </c>
      <c r="C35" s="174">
        <f>'RÉCAPITULATIF - COMMANDE'!F35</f>
        <v>0</v>
      </c>
      <c r="D35" s="175">
        <f>'RÉCAPITULATIF - COMMANDE'!E35*'RÉCAPITULATIF - COMMANDE'!F35</f>
        <v>0</v>
      </c>
      <c r="E35" s="175">
        <f>('RÉCAPITULATIF - COMMANDE'!E35-'RÉCAPITULATIF - COMMANDE'!D35)*'RÉCAPITULATIF - COMMANDE'!F35</f>
        <v>0</v>
      </c>
      <c r="F35" s="286">
        <f>1-(('RÉCAPITULATIF - COMMANDE'!E35-'RÉCAPITULATIF - COMMANDE'!D35)/'RÉCAPITULATIF - COMMANDE'!D35)</f>
        <v>0.52173913043478259</v>
      </c>
    </row>
    <row r="36" spans="1:6" ht="15.5" x14ac:dyDescent="0.35">
      <c r="A36" s="43" t="s">
        <v>76</v>
      </c>
      <c r="B36" s="98" t="s">
        <v>41</v>
      </c>
      <c r="C36" s="250">
        <f>'RÉCAPITULATIF - COMMANDE'!F36</f>
        <v>0</v>
      </c>
      <c r="D36" s="45">
        <f>'RÉCAPITULATIF - COMMANDE'!E36*'RÉCAPITULATIF - COMMANDE'!F36</f>
        <v>0</v>
      </c>
      <c r="E36" s="45">
        <f>('RÉCAPITULATIF - COMMANDE'!E36-'RÉCAPITULATIF - COMMANDE'!D36)*'RÉCAPITULATIF - COMMANDE'!F36</f>
        <v>0</v>
      </c>
      <c r="F36" s="285">
        <f>1-(('RÉCAPITULATIF - COMMANDE'!E36-'RÉCAPITULATIF - COMMANDE'!D36)/'RÉCAPITULATIF - COMMANDE'!D36)</f>
        <v>0.52173913043478259</v>
      </c>
    </row>
    <row r="37" spans="1:6" ht="15.5" x14ac:dyDescent="0.35">
      <c r="A37" s="125" t="s">
        <v>54</v>
      </c>
      <c r="B37" s="128" t="s">
        <v>39</v>
      </c>
      <c r="C37" s="174">
        <f>'RÉCAPITULATIF - COMMANDE'!F37</f>
        <v>0</v>
      </c>
      <c r="D37" s="175">
        <f>'RÉCAPITULATIF - COMMANDE'!E37*'RÉCAPITULATIF - COMMANDE'!F37</f>
        <v>0</v>
      </c>
      <c r="E37" s="175">
        <f>('RÉCAPITULATIF - COMMANDE'!E37-'RÉCAPITULATIF - COMMANDE'!D37)*'RÉCAPITULATIF - COMMANDE'!F37</f>
        <v>0</v>
      </c>
      <c r="F37" s="286">
        <f>1-(('RÉCAPITULATIF - COMMANDE'!E37-'RÉCAPITULATIF - COMMANDE'!D37)/'RÉCAPITULATIF - COMMANDE'!D37)</f>
        <v>0.52173913043478259</v>
      </c>
    </row>
    <row r="38" spans="1:6" ht="15.5" x14ac:dyDescent="0.35">
      <c r="A38" s="43" t="s">
        <v>55</v>
      </c>
      <c r="B38" s="98" t="s">
        <v>110</v>
      </c>
      <c r="C38" s="250">
        <f>'RÉCAPITULATIF - COMMANDE'!F38</f>
        <v>0</v>
      </c>
      <c r="D38" s="45">
        <f>'RÉCAPITULATIF - COMMANDE'!E38*'RÉCAPITULATIF - COMMANDE'!F38</f>
        <v>0</v>
      </c>
      <c r="E38" s="45">
        <f>('RÉCAPITULATIF - COMMANDE'!E38-'RÉCAPITULATIF - COMMANDE'!D38)*'RÉCAPITULATIF - COMMANDE'!F38</f>
        <v>0</v>
      </c>
      <c r="F38" s="285">
        <f>1-(('RÉCAPITULATIF - COMMANDE'!E38-'RÉCAPITULATIF - COMMANDE'!D38)/'RÉCAPITULATIF - COMMANDE'!D38)</f>
        <v>0.6</v>
      </c>
    </row>
    <row r="39" spans="1:6" ht="15.5" x14ac:dyDescent="0.35">
      <c r="A39" s="125" t="s">
        <v>56</v>
      </c>
      <c r="B39" s="128" t="s">
        <v>16</v>
      </c>
      <c r="C39" s="174">
        <f>'RÉCAPITULATIF - COMMANDE'!F39</f>
        <v>0</v>
      </c>
      <c r="D39" s="175">
        <f>'RÉCAPITULATIF - COMMANDE'!E39*'RÉCAPITULATIF - COMMANDE'!F39</f>
        <v>0</v>
      </c>
      <c r="E39" s="175">
        <f>('RÉCAPITULATIF - COMMANDE'!E39-'RÉCAPITULATIF - COMMANDE'!D39)*'RÉCAPITULATIF - COMMANDE'!F39</f>
        <v>0</v>
      </c>
      <c r="F39" s="286">
        <f>1-(('RÉCAPITULATIF - COMMANDE'!E39-'RÉCAPITULATIF - COMMANDE'!D39)/'RÉCAPITULATIF - COMMANDE'!D39)</f>
        <v>0.57692307692307687</v>
      </c>
    </row>
    <row r="40" spans="1:6" ht="15.5" x14ac:dyDescent="0.35">
      <c r="A40" s="79" t="s">
        <v>77</v>
      </c>
      <c r="B40" s="80" t="s">
        <v>49</v>
      </c>
      <c r="C40" s="250">
        <f>'RÉCAPITULATIF - COMMANDE'!F40</f>
        <v>0</v>
      </c>
      <c r="D40" s="45">
        <f>'RÉCAPITULATIF - COMMANDE'!E40*'RÉCAPITULATIF - COMMANDE'!F40</f>
        <v>0</v>
      </c>
      <c r="E40" s="45">
        <f>('RÉCAPITULATIF - COMMANDE'!E40-'RÉCAPITULATIF - COMMANDE'!D40)*'RÉCAPITULATIF - COMMANDE'!F40</f>
        <v>0</v>
      </c>
      <c r="F40" s="285">
        <f>1-(('RÉCAPITULATIF - COMMANDE'!E40-'RÉCAPITULATIF - COMMANDE'!D40)/'RÉCAPITULATIF - COMMANDE'!D40)</f>
        <v>0.65217391304347827</v>
      </c>
    </row>
    <row r="41" spans="1:6" ht="15.5" x14ac:dyDescent="0.35">
      <c r="A41" s="183" t="s">
        <v>78</v>
      </c>
      <c r="B41" s="184" t="s">
        <v>60</v>
      </c>
      <c r="C41" s="174">
        <f>'RÉCAPITULATIF - COMMANDE'!F41</f>
        <v>0</v>
      </c>
      <c r="D41" s="175">
        <f>'RÉCAPITULATIF - COMMANDE'!E41*'RÉCAPITULATIF - COMMANDE'!F41</f>
        <v>0</v>
      </c>
      <c r="E41" s="175">
        <f>('RÉCAPITULATIF - COMMANDE'!E41-'RÉCAPITULATIF - COMMANDE'!D41)*'RÉCAPITULATIF - COMMANDE'!F41</f>
        <v>0</v>
      </c>
      <c r="F41" s="286">
        <f>1-(('RÉCAPITULATIF - COMMANDE'!E41-'RÉCAPITULATIF - COMMANDE'!D41)/'RÉCAPITULATIF - COMMANDE'!D41)</f>
        <v>0.65217391304347827</v>
      </c>
    </row>
    <row r="42" spans="1:6" ht="15.5" x14ac:dyDescent="0.35">
      <c r="A42" s="79" t="s">
        <v>79</v>
      </c>
      <c r="B42" s="80" t="s">
        <v>111</v>
      </c>
      <c r="C42" s="250">
        <f>'RÉCAPITULATIF - COMMANDE'!F42</f>
        <v>0</v>
      </c>
      <c r="D42" s="248">
        <f>'RÉCAPITULATIF - COMMANDE'!E42*'RÉCAPITULATIF - COMMANDE'!F42</f>
        <v>0</v>
      </c>
      <c r="E42" s="248">
        <f>('RÉCAPITULATIF - COMMANDE'!E42-'RÉCAPITULATIF - COMMANDE'!D42)*'RÉCAPITULATIF - COMMANDE'!F42</f>
        <v>0</v>
      </c>
      <c r="F42" s="285">
        <f>1-(('RÉCAPITULATIF - COMMANDE'!E42-'RÉCAPITULATIF - COMMANDE'!D42)/'RÉCAPITULATIF - COMMANDE'!D42)</f>
        <v>0.57692307692307687</v>
      </c>
    </row>
    <row r="43" spans="1:6" ht="15.5" x14ac:dyDescent="0.35">
      <c r="A43" s="125" t="s">
        <v>126</v>
      </c>
      <c r="B43" s="249" t="s">
        <v>130</v>
      </c>
      <c r="C43" s="174">
        <f>'RÉCAPITULATIF - COMMANDE'!F43</f>
        <v>0</v>
      </c>
      <c r="D43" s="247">
        <f>'RÉCAPITULATIF - COMMANDE'!E43*'RÉCAPITULATIF - COMMANDE'!F43</f>
        <v>0</v>
      </c>
      <c r="E43" s="247">
        <f>('RÉCAPITULATIF - COMMANDE'!E43-'RÉCAPITULATIF - COMMANDE'!D43)*'RÉCAPITULATIF - COMMANDE'!F43</f>
        <v>0</v>
      </c>
      <c r="F43" s="286">
        <f>1-(('RÉCAPITULATIF - COMMANDE'!E43-'RÉCAPITULATIF - COMMANDE'!D43)/'RÉCAPITULATIF - COMMANDE'!D43)</f>
        <v>0.5714285714285714</v>
      </c>
    </row>
    <row r="44" spans="1:6" ht="16" thickBot="1" x14ac:dyDescent="0.4">
      <c r="A44" s="86" t="s">
        <v>127</v>
      </c>
      <c r="B44" s="287" t="s">
        <v>131</v>
      </c>
      <c r="C44" s="288">
        <f>'RÉCAPITULATIF - COMMANDE'!F44</f>
        <v>0</v>
      </c>
      <c r="D44" s="115">
        <f>'RÉCAPITULATIF - COMMANDE'!E44*'RÉCAPITULATIF - COMMANDE'!F44</f>
        <v>0</v>
      </c>
      <c r="E44" s="115">
        <f>('RÉCAPITULATIF - COMMANDE'!E44-'RÉCAPITULATIF - COMMANDE'!D44)*'RÉCAPITULATIF - COMMANDE'!F44</f>
        <v>0</v>
      </c>
      <c r="F44" s="289">
        <f>1-(('RÉCAPITULATIF - COMMANDE'!E44-'RÉCAPITULATIF - COMMANDE'!D44)/'RÉCAPITULATIF - COMMANDE'!D44)</f>
        <v>0.30000000000000004</v>
      </c>
    </row>
    <row r="45" spans="1:6" x14ac:dyDescent="0.35">
      <c r="B45" s="325" t="s">
        <v>104</v>
      </c>
      <c r="E45" s="1"/>
    </row>
    <row r="46" spans="1:6" ht="15" customHeight="1" thickBot="1" x14ac:dyDescent="0.4">
      <c r="B46" s="325"/>
      <c r="C46" s="34"/>
      <c r="D46" s="36"/>
      <c r="E46" s="36"/>
      <c r="F46" s="35"/>
    </row>
    <row r="47" spans="1:6" ht="16" thickBot="1" x14ac:dyDescent="0.4">
      <c r="D47" s="32" t="s">
        <v>43</v>
      </c>
      <c r="E47" s="33" t="s">
        <v>44</v>
      </c>
    </row>
    <row r="48" spans="1:6" ht="19" thickBot="1" x14ac:dyDescent="0.4">
      <c r="C48" s="24" t="s">
        <v>0</v>
      </c>
      <c r="D48" s="185">
        <f>SUM(D10:D14,D17:D19,D22:D23,D26:D29,D32:D44)</f>
        <v>0</v>
      </c>
      <c r="E48" s="186">
        <f>SUM(E10:E14,E17:E19,E22:E23,E26:E29,E32:E44)</f>
        <v>0</v>
      </c>
    </row>
  </sheetData>
  <sheetProtection algorithmName="SHA-512" hashValue="B1HtZKE2JiCysxwM8h2MjAiWnY7cSwV7evVxjIqAQiNS0gzSCmSO6kRhaSrirvVnXPAopgPKX6jjffJ1kDTPzw==" saltValue="roZbI1lRDRKjRSQIG2sC7A==" spinCount="100000" sheet="1" objects="1" scenarios="1"/>
  <mergeCells count="2">
    <mergeCell ref="C5:F7"/>
    <mergeCell ref="B45:B46"/>
  </mergeCells>
  <phoneticPr fontId="25" type="noConversion"/>
  <pageMargins left="0.7" right="0.7" top="0.75" bottom="0.75" header="0.3" footer="0.3"/>
  <pageSetup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92D050"/>
    <pageSetUpPr fitToPage="1"/>
  </sheetPr>
  <dimension ref="A1:O50"/>
  <sheetViews>
    <sheetView topLeftCell="A34" zoomScaleNormal="100" zoomScaleSheetLayoutView="91" workbookViewId="0">
      <selection activeCell="G43" sqref="G43"/>
    </sheetView>
  </sheetViews>
  <sheetFormatPr baseColWidth="10" defaultColWidth="10.54296875" defaultRowHeight="14.5" x14ac:dyDescent="0.35"/>
  <cols>
    <col min="1" max="1" width="4.54296875" customWidth="1"/>
    <col min="2" max="2" width="38.08984375" customWidth="1"/>
    <col min="3" max="3" width="15" customWidth="1"/>
    <col min="4" max="4" width="16.453125" customWidth="1"/>
    <col min="5" max="5" width="18.54296875" customWidth="1"/>
    <col min="6" max="6" width="6.453125" customWidth="1"/>
    <col min="7" max="7" width="36.54296875" bestFit="1" customWidth="1"/>
    <col min="8" max="8" width="18.54296875" customWidth="1"/>
    <col min="9" max="9" width="17" customWidth="1"/>
    <col min="10" max="10" width="12" customWidth="1"/>
  </cols>
  <sheetData>
    <row r="1" spans="1:15" ht="33.75" customHeight="1" x14ac:dyDescent="0.35"/>
    <row r="2" spans="1:15" ht="25.5" customHeight="1" x14ac:dyDescent="0.55000000000000004">
      <c r="B2" s="328" t="s">
        <v>135</v>
      </c>
      <c r="C2" s="328"/>
      <c r="D2" s="328"/>
      <c r="E2" s="328"/>
      <c r="K2" s="12"/>
      <c r="L2" s="12"/>
      <c r="N2" s="12"/>
      <c r="O2" s="12"/>
    </row>
    <row r="3" spans="1:15" ht="31.4" customHeight="1" x14ac:dyDescent="0.8">
      <c r="B3" s="314" t="s">
        <v>107</v>
      </c>
      <c r="C3" s="314"/>
      <c r="D3" s="314"/>
      <c r="E3" s="314"/>
      <c r="K3" s="13"/>
      <c r="L3" s="13"/>
      <c r="N3" s="13"/>
      <c r="O3" s="13"/>
    </row>
    <row r="4" spans="1:15" ht="21" customHeight="1" x14ac:dyDescent="0.35">
      <c r="N4" s="326"/>
      <c r="O4" s="326"/>
    </row>
    <row r="5" spans="1:15" s="4" customFormat="1" ht="15" thickBot="1" x14ac:dyDescent="0.4">
      <c r="D5" s="6"/>
      <c r="E5" s="6"/>
      <c r="F5"/>
    </row>
    <row r="6" spans="1:15" ht="37.5" thickBot="1" x14ac:dyDescent="0.4">
      <c r="A6" s="41"/>
      <c r="B6" s="39" t="s">
        <v>1</v>
      </c>
      <c r="C6" s="20" t="s">
        <v>23</v>
      </c>
      <c r="D6" s="20" t="s">
        <v>25</v>
      </c>
      <c r="E6" s="20" t="s">
        <v>27</v>
      </c>
    </row>
    <row r="7" spans="1:15" ht="15.5" x14ac:dyDescent="0.35">
      <c r="A7" s="43" t="s">
        <v>62</v>
      </c>
      <c r="B7" s="92" t="s">
        <v>125</v>
      </c>
      <c r="C7" s="95">
        <f>'RÉCAPITULATIF - COMMANDE'!E10</f>
        <v>8.5</v>
      </c>
      <c r="D7" s="96"/>
      <c r="E7" s="187">
        <f>C7*D7</f>
        <v>0</v>
      </c>
    </row>
    <row r="8" spans="1:15" ht="15.5" x14ac:dyDescent="0.35">
      <c r="A8" s="119" t="s">
        <v>63</v>
      </c>
      <c r="B8" s="120" t="s">
        <v>113</v>
      </c>
      <c r="C8" s="194">
        <f>'RÉCAPITULATIF - COMMANDE'!E11</f>
        <v>31</v>
      </c>
      <c r="D8" s="195"/>
      <c r="E8" s="196">
        <f>C8*D8</f>
        <v>0</v>
      </c>
    </row>
    <row r="9" spans="1:15" ht="15.5" x14ac:dyDescent="0.35">
      <c r="A9" s="43" t="s">
        <v>64</v>
      </c>
      <c r="B9" s="98" t="s">
        <v>12</v>
      </c>
      <c r="C9" s="44">
        <f>'RÉCAPITULATIF - COMMANDE'!E12</f>
        <v>8.5</v>
      </c>
      <c r="D9" s="100"/>
      <c r="E9" s="188">
        <f>C9*D9</f>
        <v>0</v>
      </c>
    </row>
    <row r="10" spans="1:15" ht="15.5" x14ac:dyDescent="0.35">
      <c r="A10" s="119" t="s">
        <v>65</v>
      </c>
      <c r="B10" s="121" t="s">
        <v>13</v>
      </c>
      <c r="C10" s="197">
        <f>'RÉCAPITULATIF - COMMANDE'!E13</f>
        <v>8.5</v>
      </c>
      <c r="D10" s="198"/>
      <c r="E10" s="199">
        <f>C10*D10</f>
        <v>0</v>
      </c>
    </row>
    <row r="11" spans="1:15" ht="16" thickBot="1" x14ac:dyDescent="0.4">
      <c r="A11" s="117" t="s">
        <v>66</v>
      </c>
      <c r="B11" s="87" t="s">
        <v>14</v>
      </c>
      <c r="C11" s="90">
        <f>'RÉCAPITULATIF - COMMANDE'!E14</f>
        <v>8.5</v>
      </c>
      <c r="D11" s="91"/>
      <c r="E11" s="189">
        <f>C11*D11</f>
        <v>0</v>
      </c>
    </row>
    <row r="12" spans="1:15" ht="9" customHeight="1" thickBot="1" x14ac:dyDescent="0.4"/>
    <row r="13" spans="1:15" ht="37.5" thickBot="1" x14ac:dyDescent="0.4">
      <c r="A13" s="41"/>
      <c r="B13" s="39" t="s">
        <v>8</v>
      </c>
      <c r="C13" s="20" t="s">
        <v>23</v>
      </c>
      <c r="D13" s="20" t="s">
        <v>25</v>
      </c>
      <c r="E13" s="20" t="s">
        <v>27</v>
      </c>
    </row>
    <row r="14" spans="1:15" ht="15.5" x14ac:dyDescent="0.35">
      <c r="A14" s="119" t="s">
        <v>67</v>
      </c>
      <c r="B14" s="200" t="s">
        <v>31</v>
      </c>
      <c r="C14" s="201">
        <f>'RÉCAPITULATIF - COMMANDE'!E17</f>
        <v>3</v>
      </c>
      <c r="D14" s="202"/>
      <c r="E14" s="203">
        <f>C14*D14</f>
        <v>0</v>
      </c>
    </row>
    <row r="15" spans="1:15" ht="15.5" x14ac:dyDescent="0.35">
      <c r="A15" s="43" t="s">
        <v>68</v>
      </c>
      <c r="B15" s="191" t="s">
        <v>32</v>
      </c>
      <c r="C15" s="44">
        <f>'RÉCAPITULATIF - COMMANDE'!E18</f>
        <v>5</v>
      </c>
      <c r="D15" s="100"/>
      <c r="E15" s="63">
        <f>C15*D15</f>
        <v>0</v>
      </c>
    </row>
    <row r="16" spans="1:15" ht="16" thickBot="1" x14ac:dyDescent="0.4">
      <c r="A16" s="123" t="s">
        <v>69</v>
      </c>
      <c r="B16" s="122" t="s">
        <v>33</v>
      </c>
      <c r="C16" s="205">
        <f>'RÉCAPITULATIF - COMMANDE'!E19</f>
        <v>3</v>
      </c>
      <c r="D16" s="206"/>
      <c r="E16" s="207">
        <f>C16*D16</f>
        <v>0</v>
      </c>
    </row>
    <row r="17" spans="1:5" ht="7.5" customHeight="1" thickBot="1" x14ac:dyDescent="0.4">
      <c r="C17" s="2"/>
      <c r="D17" s="2"/>
      <c r="E17" s="2"/>
    </row>
    <row r="18" spans="1:5" ht="37.5" thickBot="1" x14ac:dyDescent="0.4">
      <c r="A18" s="41"/>
      <c r="B18" s="39" t="s">
        <v>9</v>
      </c>
      <c r="C18" s="20" t="s">
        <v>23</v>
      </c>
      <c r="D18" s="20" t="s">
        <v>25</v>
      </c>
      <c r="E18" s="20" t="s">
        <v>27</v>
      </c>
    </row>
    <row r="19" spans="1:5" ht="15.5" x14ac:dyDescent="0.35">
      <c r="A19" s="43" t="s">
        <v>70</v>
      </c>
      <c r="B19" s="191" t="s">
        <v>18</v>
      </c>
      <c r="C19" s="27">
        <f>'RÉCAPITULATIF - COMMANDE'!E22</f>
        <v>9.75</v>
      </c>
      <c r="D19" s="31"/>
      <c r="E19" s="62">
        <f>C19*D19</f>
        <v>0</v>
      </c>
    </row>
    <row r="20" spans="1:5" ht="16.5" customHeight="1" thickBot="1" x14ac:dyDescent="0.4">
      <c r="A20" s="123" t="s">
        <v>50</v>
      </c>
      <c r="B20" s="208" t="s">
        <v>112</v>
      </c>
      <c r="C20" s="205">
        <f>'RÉCAPITULATIF - COMMANDE'!E23</f>
        <v>23.25</v>
      </c>
      <c r="D20" s="209"/>
      <c r="E20" s="210">
        <f>C20*D20</f>
        <v>0</v>
      </c>
    </row>
    <row r="21" spans="1:5" ht="6" customHeight="1" thickBot="1" x14ac:dyDescent="0.4"/>
    <row r="22" spans="1:5" ht="37.5" thickBot="1" x14ac:dyDescent="0.4">
      <c r="A22" s="41"/>
      <c r="B22" s="39" t="s">
        <v>2</v>
      </c>
      <c r="C22" s="20" t="s">
        <v>23</v>
      </c>
      <c r="D22" s="20" t="s">
        <v>25</v>
      </c>
      <c r="E22" s="20" t="s">
        <v>27</v>
      </c>
    </row>
    <row r="23" spans="1:5" ht="15.5" x14ac:dyDescent="0.35">
      <c r="A23" s="43" t="s">
        <v>51</v>
      </c>
      <c r="B23" s="92" t="s">
        <v>10</v>
      </c>
      <c r="C23" s="94">
        <f>'RÉCAPITULATIF - COMMANDE'!E26</f>
        <v>9.25</v>
      </c>
      <c r="D23" s="96"/>
      <c r="E23" s="190">
        <f>C23*D23</f>
        <v>0</v>
      </c>
    </row>
    <row r="24" spans="1:5" ht="15.5" x14ac:dyDescent="0.35">
      <c r="A24" s="119" t="s">
        <v>52</v>
      </c>
      <c r="B24" s="121" t="s">
        <v>11</v>
      </c>
      <c r="C24" s="211">
        <f>'RÉCAPITULATIF - COMMANDE'!E27</f>
        <v>9.25</v>
      </c>
      <c r="D24" s="198"/>
      <c r="E24" s="212">
        <f>C24*D24</f>
        <v>0</v>
      </c>
    </row>
    <row r="25" spans="1:5" ht="15.5" x14ac:dyDescent="0.35">
      <c r="A25" s="43" t="s">
        <v>53</v>
      </c>
      <c r="B25" s="80" t="s">
        <v>15</v>
      </c>
      <c r="C25" s="37">
        <f>'RÉCAPITULATIF - COMMANDE'!E28</f>
        <v>26</v>
      </c>
      <c r="D25" s="84"/>
      <c r="E25" s="63">
        <f>C25*D25</f>
        <v>0</v>
      </c>
    </row>
    <row r="26" spans="1:5" ht="16" thickBot="1" x14ac:dyDescent="0.4">
      <c r="A26" s="204" t="s">
        <v>71</v>
      </c>
      <c r="B26" s="124" t="s">
        <v>46</v>
      </c>
      <c r="C26" s="213">
        <f>'RÉCAPITULATIF - COMMANDE'!E29</f>
        <v>26</v>
      </c>
      <c r="D26" s="206"/>
      <c r="E26" s="207">
        <f>C26*D26</f>
        <v>0</v>
      </c>
    </row>
    <row r="27" spans="1:5" ht="6" customHeight="1" thickBot="1" x14ac:dyDescent="0.4"/>
    <row r="28" spans="1:5" ht="37.5" thickBot="1" x14ac:dyDescent="0.4">
      <c r="A28" s="41"/>
      <c r="B28" s="39" t="s">
        <v>3</v>
      </c>
      <c r="C28" s="20" t="s">
        <v>23</v>
      </c>
      <c r="D28" s="20" t="s">
        <v>25</v>
      </c>
      <c r="E28" s="21" t="s">
        <v>27</v>
      </c>
    </row>
    <row r="29" spans="1:5" ht="15.5" x14ac:dyDescent="0.35">
      <c r="A29" s="43" t="s">
        <v>73</v>
      </c>
      <c r="B29" s="192" t="s">
        <v>45</v>
      </c>
      <c r="C29" s="72">
        <f>'RÉCAPITULATIF - COMMANDE'!E32</f>
        <v>29</v>
      </c>
      <c r="D29" s="299"/>
      <c r="E29" s="73">
        <f t="shared" ref="E29:E39" si="0">C29*D29</f>
        <v>0</v>
      </c>
    </row>
    <row r="30" spans="1:5" ht="15.5" x14ac:dyDescent="0.35">
      <c r="A30" s="119" t="s">
        <v>72</v>
      </c>
      <c r="B30" s="214" t="s">
        <v>38</v>
      </c>
      <c r="C30" s="215">
        <f>'RÉCAPITULATIF - COMMANDE'!E33</f>
        <v>9.75</v>
      </c>
      <c r="D30" s="300"/>
      <c r="E30" s="216">
        <f t="shared" si="0"/>
        <v>0</v>
      </c>
    </row>
    <row r="31" spans="1:5" ht="15.5" x14ac:dyDescent="0.35">
      <c r="A31" s="43" t="s">
        <v>74</v>
      </c>
      <c r="B31" s="193" t="s">
        <v>40</v>
      </c>
      <c r="C31" s="74">
        <f>'RÉCAPITULATIF - COMMANDE'!E34</f>
        <v>8.5</v>
      </c>
      <c r="D31" s="301"/>
      <c r="E31" s="75">
        <f t="shared" si="0"/>
        <v>0</v>
      </c>
    </row>
    <row r="32" spans="1:5" ht="15.5" x14ac:dyDescent="0.35">
      <c r="A32" s="119" t="s">
        <v>75</v>
      </c>
      <c r="B32" s="214" t="s">
        <v>42</v>
      </c>
      <c r="C32" s="215">
        <f>'RÉCAPITULATIF - COMMANDE'!E35</f>
        <v>8.5</v>
      </c>
      <c r="D32" s="300"/>
      <c r="E32" s="216">
        <f t="shared" si="0"/>
        <v>0</v>
      </c>
    </row>
    <row r="33" spans="1:9" ht="15.5" x14ac:dyDescent="0.35">
      <c r="A33" s="43" t="s">
        <v>76</v>
      </c>
      <c r="B33" s="193" t="s">
        <v>41</v>
      </c>
      <c r="C33" s="74">
        <f>'RÉCAPITULATIF - COMMANDE'!E36</f>
        <v>8.5</v>
      </c>
      <c r="D33" s="301"/>
      <c r="E33" s="75">
        <f t="shared" si="0"/>
        <v>0</v>
      </c>
    </row>
    <row r="34" spans="1:9" ht="15.5" x14ac:dyDescent="0.35">
      <c r="A34" s="119" t="s">
        <v>54</v>
      </c>
      <c r="B34" s="214" t="s">
        <v>48</v>
      </c>
      <c r="C34" s="215">
        <f>'RÉCAPITULATIF - COMMANDE'!E37</f>
        <v>8.5</v>
      </c>
      <c r="D34" s="300"/>
      <c r="E34" s="216">
        <f>C34*D34</f>
        <v>0</v>
      </c>
    </row>
    <row r="35" spans="1:9" ht="15.5" x14ac:dyDescent="0.35">
      <c r="A35" s="43" t="s">
        <v>55</v>
      </c>
      <c r="B35" s="193" t="s">
        <v>110</v>
      </c>
      <c r="C35" s="74">
        <f>'RÉCAPITULATIF - COMMANDE'!E38</f>
        <v>10.5</v>
      </c>
      <c r="D35" s="301"/>
      <c r="E35" s="75">
        <f t="shared" si="0"/>
        <v>0</v>
      </c>
    </row>
    <row r="36" spans="1:9" ht="15.5" x14ac:dyDescent="0.35">
      <c r="A36" s="119" t="s">
        <v>56</v>
      </c>
      <c r="B36" s="214" t="s">
        <v>16</v>
      </c>
      <c r="C36" s="215">
        <f>'RÉCAPITULATIF - COMMANDE'!E39</f>
        <v>9.25</v>
      </c>
      <c r="D36" s="300"/>
      <c r="E36" s="216">
        <f t="shared" si="0"/>
        <v>0</v>
      </c>
    </row>
    <row r="37" spans="1:9" ht="15.5" x14ac:dyDescent="0.35">
      <c r="A37" s="79" t="s">
        <v>77</v>
      </c>
      <c r="B37" s="193" t="s">
        <v>49</v>
      </c>
      <c r="C37" s="74">
        <f>'RÉCAPITULATIF - COMMANDE'!E40</f>
        <v>7.75</v>
      </c>
      <c r="D37" s="301"/>
      <c r="E37" s="75">
        <f t="shared" si="0"/>
        <v>0</v>
      </c>
    </row>
    <row r="38" spans="1:9" ht="15.5" x14ac:dyDescent="0.35">
      <c r="A38" s="118" t="s">
        <v>78</v>
      </c>
      <c r="B38" s="214" t="s">
        <v>60</v>
      </c>
      <c r="C38" s="215">
        <f>'RÉCAPITULATIF - COMMANDE'!E41</f>
        <v>7.75</v>
      </c>
      <c r="D38" s="300"/>
      <c r="E38" s="216">
        <f t="shared" si="0"/>
        <v>0</v>
      </c>
    </row>
    <row r="39" spans="1:9" ht="15.5" x14ac:dyDescent="0.35">
      <c r="A39" s="79" t="s">
        <v>79</v>
      </c>
      <c r="B39" s="251" t="s">
        <v>111</v>
      </c>
      <c r="C39" s="252">
        <f>'RÉCAPITULATIF - COMMANDE'!E42</f>
        <v>9.25</v>
      </c>
      <c r="D39" s="302"/>
      <c r="E39" s="253">
        <f t="shared" si="0"/>
        <v>0</v>
      </c>
    </row>
    <row r="40" spans="1:9" ht="15.5" x14ac:dyDescent="0.35">
      <c r="A40" s="296" t="s">
        <v>126</v>
      </c>
      <c r="B40" s="297" t="s">
        <v>128</v>
      </c>
      <c r="C40" s="298">
        <v>10</v>
      </c>
      <c r="D40" s="303"/>
      <c r="E40" s="305"/>
    </row>
    <row r="41" spans="1:9" ht="16" thickBot="1" x14ac:dyDescent="0.4">
      <c r="A41" s="254" t="s">
        <v>127</v>
      </c>
      <c r="B41" s="255" t="s">
        <v>132</v>
      </c>
      <c r="C41" s="256">
        <v>8.5</v>
      </c>
      <c r="D41" s="304"/>
      <c r="E41" s="306"/>
    </row>
    <row r="42" spans="1:9" ht="13.5" customHeight="1" thickTop="1" thickBot="1" x14ac:dyDescent="0.4">
      <c r="C42" s="2"/>
    </row>
    <row r="43" spans="1:9" ht="25.5" customHeight="1" thickBot="1" x14ac:dyDescent="0.4">
      <c r="B43" s="66" t="s">
        <v>104</v>
      </c>
      <c r="D43" s="24" t="s">
        <v>0</v>
      </c>
      <c r="E43" s="25">
        <f>SUM(E7:E11,E14:E16,E19:E20,E23:E26,E29:E41)</f>
        <v>0</v>
      </c>
    </row>
    <row r="45" spans="1:9" ht="30.75" customHeight="1" x14ac:dyDescent="0.35">
      <c r="A45" s="330" t="s">
        <v>138</v>
      </c>
      <c r="B45" s="330"/>
      <c r="C45" s="330"/>
      <c r="D45" s="330"/>
      <c r="E45" s="330"/>
      <c r="F45" s="29"/>
    </row>
    <row r="47" spans="1:9" ht="36" customHeight="1" x14ac:dyDescent="0.45">
      <c r="A47" s="329" t="s">
        <v>34</v>
      </c>
      <c r="B47" s="329"/>
      <c r="C47" s="327"/>
      <c r="D47" s="327"/>
      <c r="E47" s="327"/>
      <c r="F47" s="30"/>
    </row>
    <row r="48" spans="1:9" x14ac:dyDescent="0.35">
      <c r="B48" s="30"/>
      <c r="C48" s="30"/>
      <c r="D48" s="30"/>
      <c r="E48" s="30"/>
      <c r="F48" s="30"/>
      <c r="I48" s="15"/>
    </row>
    <row r="50" spans="2:9" x14ac:dyDescent="0.35">
      <c r="B50" s="15"/>
      <c r="C50" s="15"/>
      <c r="D50" s="15"/>
      <c r="E50" s="15"/>
      <c r="I50" s="15"/>
    </row>
  </sheetData>
  <sheetProtection algorithmName="SHA-512" hashValue="Dro8kZUaI/iO9ZabAVbrfE9gmbn0s/ajQYKSXCweVQLOB/sbKNx0eaDrgt657mIK1QATkvrbC9T/fw/Sm534Lw==" saltValue="KgZ2vV0Xr5R5zvJlBLXqRQ==" spinCount="100000" sheet="1" objects="1" scenarios="1"/>
  <mergeCells count="6">
    <mergeCell ref="N4:O4"/>
    <mergeCell ref="C47:E47"/>
    <mergeCell ref="B2:E2"/>
    <mergeCell ref="B3:E3"/>
    <mergeCell ref="A47:B47"/>
    <mergeCell ref="A45:E45"/>
  </mergeCells>
  <printOptions horizontalCentered="1"/>
  <pageMargins left="0.31496062992125984" right="0.31496062992125984" top="0.39370078740157483" bottom="0.31496062992125984" header="0.31496062992125984" footer="0.31496062992125984"/>
  <pageSetup scale="7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rgb="FF92D050"/>
    <pageSetUpPr fitToPage="1"/>
  </sheetPr>
  <dimension ref="A1:AI43"/>
  <sheetViews>
    <sheetView view="pageBreakPreview" topLeftCell="A6" zoomScaleNormal="100" zoomScaleSheetLayoutView="100" workbookViewId="0">
      <selection activeCell="I9" sqref="I9"/>
    </sheetView>
  </sheetViews>
  <sheetFormatPr baseColWidth="10" defaultColWidth="10.90625" defaultRowHeight="14.5" x14ac:dyDescent="0.35"/>
  <cols>
    <col min="1" max="1" width="3.453125" customWidth="1"/>
    <col min="2" max="2" width="20.453125" customWidth="1"/>
    <col min="3" max="3" width="12.54296875" customWidth="1"/>
    <col min="4" max="4" width="9.90625" customWidth="1"/>
    <col min="5" max="5" width="1.453125" customWidth="1"/>
    <col min="6" max="6" width="13.08984375" customWidth="1"/>
    <col min="7" max="7" width="6.6328125" bestFit="1" customWidth="1"/>
    <col min="8" max="8" width="6.54296875" customWidth="1"/>
    <col min="9" max="11" width="6.6328125" bestFit="1" customWidth="1"/>
    <col min="12" max="15" width="6.453125" customWidth="1"/>
    <col min="16" max="16" width="7.6328125" bestFit="1" customWidth="1"/>
    <col min="17" max="18" width="6.6328125" bestFit="1" customWidth="1"/>
    <col min="19" max="20" width="6.453125" customWidth="1"/>
    <col min="21" max="21" width="6.453125" style="65" customWidth="1"/>
    <col min="22" max="26" width="6.6328125" bestFit="1" customWidth="1"/>
    <col min="27" max="27" width="7.6328125" bestFit="1" customWidth="1"/>
    <col min="28" max="30" width="6.6328125" bestFit="1" customWidth="1"/>
    <col min="31" max="31" width="7.6328125" bestFit="1" customWidth="1"/>
    <col min="32" max="33" width="7.6328125" customWidth="1"/>
    <col min="34" max="34" width="1" customWidth="1"/>
    <col min="35" max="35" width="11.54296875" customWidth="1"/>
  </cols>
  <sheetData>
    <row r="1" spans="1:35" ht="15" thickBot="1" x14ac:dyDescent="0.4">
      <c r="U1"/>
    </row>
    <row r="2" spans="1:35" ht="22.65" customHeight="1" thickBot="1" x14ac:dyDescent="0.55000000000000004">
      <c r="A2" s="337" t="s">
        <v>136</v>
      </c>
      <c r="B2" s="337"/>
      <c r="C2" s="337"/>
      <c r="D2" s="337"/>
      <c r="E2" s="337"/>
      <c r="F2" s="338"/>
      <c r="G2" s="346" t="s">
        <v>7</v>
      </c>
      <c r="H2" s="347"/>
      <c r="I2" s="347"/>
      <c r="J2" s="347"/>
      <c r="K2" s="347"/>
      <c r="L2" s="347"/>
      <c r="M2" s="347"/>
      <c r="N2" s="347"/>
      <c r="O2" s="347"/>
      <c r="P2" s="347"/>
      <c r="Q2" s="348"/>
      <c r="S2" s="346" t="s">
        <v>6</v>
      </c>
      <c r="T2" s="347"/>
      <c r="U2" s="347"/>
      <c r="V2" s="347"/>
      <c r="W2" s="347"/>
      <c r="X2" s="348"/>
      <c r="Z2" s="372" t="s">
        <v>57</v>
      </c>
      <c r="AA2" s="373"/>
      <c r="AC2" s="346" t="s">
        <v>5</v>
      </c>
      <c r="AD2" s="347"/>
      <c r="AE2" s="348"/>
      <c r="AF2" s="258"/>
      <c r="AG2" s="258"/>
    </row>
    <row r="3" spans="1:35" ht="53.15" customHeight="1" thickBot="1" x14ac:dyDescent="0.4">
      <c r="A3" s="335" t="s">
        <v>86</v>
      </c>
      <c r="B3" s="335"/>
      <c r="C3" s="335"/>
      <c r="D3" s="335"/>
      <c r="E3" s="335"/>
      <c r="F3" s="336"/>
      <c r="G3" s="374"/>
      <c r="H3" s="375"/>
      <c r="I3" s="375"/>
      <c r="J3" s="375"/>
      <c r="K3" s="375"/>
      <c r="L3" s="375"/>
      <c r="M3" s="375"/>
      <c r="N3" s="375"/>
      <c r="O3" s="375"/>
      <c r="P3" s="375"/>
      <c r="Q3" s="376"/>
      <c r="S3" s="374"/>
      <c r="T3" s="375"/>
      <c r="U3" s="375"/>
      <c r="V3" s="375"/>
      <c r="W3" s="375"/>
      <c r="X3" s="376"/>
      <c r="Z3" s="370"/>
      <c r="AA3" s="371"/>
      <c r="AC3" s="48" t="s">
        <v>58</v>
      </c>
      <c r="AD3" s="46" t="s">
        <v>4</v>
      </c>
      <c r="AE3" s="47" t="s">
        <v>59</v>
      </c>
      <c r="AF3" s="3"/>
      <c r="AG3" s="3"/>
    </row>
    <row r="4" spans="1:35" ht="6.75" customHeight="1" x14ac:dyDescent="0.35">
      <c r="U4"/>
    </row>
    <row r="5" spans="1:35" ht="6.75" customHeight="1" x14ac:dyDescent="0.35">
      <c r="U5"/>
    </row>
    <row r="6" spans="1:35" s="3" customFormat="1" ht="149.15" customHeight="1" thickBot="1" x14ac:dyDescent="0.4">
      <c r="G6" s="64" t="s">
        <v>115</v>
      </c>
      <c r="H6" s="64" t="s">
        <v>120</v>
      </c>
      <c r="I6" s="64" t="s">
        <v>121</v>
      </c>
      <c r="J6" s="64" t="s">
        <v>122</v>
      </c>
      <c r="K6" s="64" t="s">
        <v>123</v>
      </c>
      <c r="L6" s="64" t="s">
        <v>88</v>
      </c>
      <c r="M6" s="64" t="s">
        <v>89</v>
      </c>
      <c r="N6" s="64" t="s">
        <v>90</v>
      </c>
      <c r="O6" s="64" t="s">
        <v>119</v>
      </c>
      <c r="P6" s="64" t="s">
        <v>118</v>
      </c>
      <c r="Q6" s="64" t="s">
        <v>91</v>
      </c>
      <c r="R6" s="64" t="s">
        <v>92</v>
      </c>
      <c r="S6" s="64" t="s">
        <v>93</v>
      </c>
      <c r="T6" s="64" t="s">
        <v>94</v>
      </c>
      <c r="U6" s="64" t="s">
        <v>95</v>
      </c>
      <c r="V6" s="64" t="s">
        <v>96</v>
      </c>
      <c r="W6" s="64" t="s">
        <v>100</v>
      </c>
      <c r="X6" s="64" t="s">
        <v>97</v>
      </c>
      <c r="Y6" s="64" t="s">
        <v>98</v>
      </c>
      <c r="Z6" s="64" t="s">
        <v>99</v>
      </c>
      <c r="AA6" s="64" t="s">
        <v>117</v>
      </c>
      <c r="AB6" s="64" t="s">
        <v>101</v>
      </c>
      <c r="AC6" s="64" t="s">
        <v>102</v>
      </c>
      <c r="AD6" s="64" t="s">
        <v>103</v>
      </c>
      <c r="AE6" s="64" t="s">
        <v>116</v>
      </c>
      <c r="AF6" s="259" t="s">
        <v>133</v>
      </c>
      <c r="AG6" s="259" t="s">
        <v>134</v>
      </c>
    </row>
    <row r="7" spans="1:35" ht="19" thickBot="1" x14ac:dyDescent="0.5">
      <c r="A7" s="60"/>
      <c r="B7" s="378" t="s">
        <v>84</v>
      </c>
      <c r="C7" s="379"/>
      <c r="D7" s="380"/>
      <c r="F7" s="339" t="s">
        <v>85</v>
      </c>
      <c r="G7" s="222" t="s">
        <v>62</v>
      </c>
      <c r="H7" s="223" t="s">
        <v>63</v>
      </c>
      <c r="I7" s="223" t="s">
        <v>64</v>
      </c>
      <c r="J7" s="223" t="s">
        <v>65</v>
      </c>
      <c r="K7" s="223" t="s">
        <v>66</v>
      </c>
      <c r="L7" s="223" t="s">
        <v>67</v>
      </c>
      <c r="M7" s="223" t="s">
        <v>68</v>
      </c>
      <c r="N7" s="223" t="s">
        <v>69</v>
      </c>
      <c r="O7" s="223" t="s">
        <v>70</v>
      </c>
      <c r="P7" s="223" t="s">
        <v>50</v>
      </c>
      <c r="Q7" s="223" t="s">
        <v>51</v>
      </c>
      <c r="R7" s="223" t="s">
        <v>52</v>
      </c>
      <c r="S7" s="223" t="s">
        <v>53</v>
      </c>
      <c r="T7" s="223" t="s">
        <v>71</v>
      </c>
      <c r="U7" s="223" t="s">
        <v>73</v>
      </c>
      <c r="V7" s="223" t="s">
        <v>72</v>
      </c>
      <c r="W7" s="223" t="s">
        <v>74</v>
      </c>
      <c r="X7" s="223" t="s">
        <v>75</v>
      </c>
      <c r="Y7" s="223" t="s">
        <v>76</v>
      </c>
      <c r="Z7" s="223" t="s">
        <v>54</v>
      </c>
      <c r="AA7" s="223" t="s">
        <v>55</v>
      </c>
      <c r="AB7" s="223" t="s">
        <v>56</v>
      </c>
      <c r="AC7" s="223" t="s">
        <v>77</v>
      </c>
      <c r="AD7" s="223" t="s">
        <v>78</v>
      </c>
      <c r="AE7" s="224" t="s">
        <v>79</v>
      </c>
      <c r="AF7" s="224" t="s">
        <v>126</v>
      </c>
      <c r="AG7" s="224" t="s">
        <v>127</v>
      </c>
      <c r="AI7" s="333" t="s">
        <v>0</v>
      </c>
    </row>
    <row r="8" spans="1:35" ht="15" customHeight="1" thickBot="1" x14ac:dyDescent="0.4">
      <c r="A8" s="61"/>
      <c r="B8" s="381"/>
      <c r="C8" s="382"/>
      <c r="D8" s="383"/>
      <c r="F8" s="340"/>
      <c r="G8" s="77">
        <v>8.5</v>
      </c>
      <c r="H8" s="58">
        <v>31</v>
      </c>
      <c r="I8" s="77">
        <v>8.5</v>
      </c>
      <c r="J8" s="77">
        <v>8.5</v>
      </c>
      <c r="K8" s="77">
        <v>8.5</v>
      </c>
      <c r="L8" s="59">
        <v>3</v>
      </c>
      <c r="M8" s="59">
        <v>5</v>
      </c>
      <c r="N8" s="59">
        <v>3</v>
      </c>
      <c r="O8" s="59">
        <v>9.75</v>
      </c>
      <c r="P8" s="78">
        <v>23.25</v>
      </c>
      <c r="Q8" s="78">
        <v>9.25</v>
      </c>
      <c r="R8" s="78">
        <v>9.25</v>
      </c>
      <c r="S8" s="58">
        <v>26</v>
      </c>
      <c r="T8" s="58">
        <v>26</v>
      </c>
      <c r="U8" s="58">
        <v>29</v>
      </c>
      <c r="V8" s="78">
        <v>9.75</v>
      </c>
      <c r="W8" s="78">
        <v>8.5</v>
      </c>
      <c r="X8" s="78">
        <v>8.5</v>
      </c>
      <c r="Y8" s="78">
        <v>8.5</v>
      </c>
      <c r="Z8" s="78">
        <v>8.5</v>
      </c>
      <c r="AA8" s="78">
        <v>10.5</v>
      </c>
      <c r="AB8" s="78">
        <v>9.25</v>
      </c>
      <c r="AC8" s="78">
        <v>7.75</v>
      </c>
      <c r="AD8" s="78">
        <v>7.75</v>
      </c>
      <c r="AE8" s="217">
        <v>9.25</v>
      </c>
      <c r="AF8" s="260">
        <v>10</v>
      </c>
      <c r="AG8" s="260">
        <v>8.5</v>
      </c>
      <c r="AI8" s="334"/>
    </row>
    <row r="9" spans="1:35" ht="25.65" customHeight="1" thickTop="1" thickBot="1" x14ac:dyDescent="0.4">
      <c r="A9" s="377">
        <v>1</v>
      </c>
      <c r="B9" s="358" t="s">
        <v>80</v>
      </c>
      <c r="C9" s="358"/>
      <c r="D9" s="359"/>
      <c r="F9" s="53" t="s">
        <v>82</v>
      </c>
      <c r="G9" s="51"/>
      <c r="H9" s="5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18"/>
      <c r="AD9" s="218"/>
      <c r="AE9" s="268"/>
      <c r="AF9" s="274"/>
      <c r="AG9" s="274"/>
      <c r="AI9" s="308">
        <f>SUM(G9:AG9)</f>
        <v>0</v>
      </c>
    </row>
    <row r="10" spans="1:35" ht="25.65" customHeight="1" thickBot="1" x14ac:dyDescent="0.4">
      <c r="A10" s="369"/>
      <c r="B10" s="360" t="s">
        <v>81</v>
      </c>
      <c r="C10" s="360"/>
      <c r="D10" s="361"/>
      <c r="F10" s="54" t="s">
        <v>83</v>
      </c>
      <c r="G10" s="52"/>
      <c r="H10" s="52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219"/>
      <c r="AD10" s="219"/>
      <c r="AE10" s="269"/>
      <c r="AF10" s="220"/>
      <c r="AG10" s="220"/>
      <c r="AI10" s="310">
        <f t="shared" ref="AI10:AI30" si="0">SUM(G10:AG10)</f>
        <v>0</v>
      </c>
    </row>
    <row r="11" spans="1:35" ht="25.65" customHeight="1" x14ac:dyDescent="0.35">
      <c r="A11" s="344">
        <v>2</v>
      </c>
      <c r="B11" s="352" t="s">
        <v>80</v>
      </c>
      <c r="C11" s="353"/>
      <c r="D11" s="354"/>
      <c r="F11" s="230" t="s">
        <v>82</v>
      </c>
      <c r="G11" s="231"/>
      <c r="H11" s="231"/>
      <c r="I11" s="232"/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3"/>
      <c r="AD11" s="233"/>
      <c r="AE11" s="270"/>
      <c r="AF11" s="275"/>
      <c r="AG11" s="275"/>
      <c r="AI11" s="309">
        <f t="shared" si="0"/>
        <v>0</v>
      </c>
    </row>
    <row r="12" spans="1:35" ht="25.65" customHeight="1" thickBot="1" x14ac:dyDescent="0.4">
      <c r="A12" s="345"/>
      <c r="B12" s="355" t="s">
        <v>81</v>
      </c>
      <c r="C12" s="356"/>
      <c r="D12" s="357"/>
      <c r="F12" s="234" t="s">
        <v>83</v>
      </c>
      <c r="G12" s="235"/>
      <c r="H12" s="235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7"/>
      <c r="AD12" s="237"/>
      <c r="AE12" s="271"/>
      <c r="AF12" s="276"/>
      <c r="AG12" s="276"/>
      <c r="AI12" s="311">
        <f t="shared" si="0"/>
        <v>0</v>
      </c>
    </row>
    <row r="13" spans="1:35" ht="25.65" customHeight="1" x14ac:dyDescent="0.35">
      <c r="A13" s="369">
        <v>3</v>
      </c>
      <c r="B13" s="341" t="s">
        <v>80</v>
      </c>
      <c r="C13" s="342"/>
      <c r="D13" s="343"/>
      <c r="F13" s="225" t="s">
        <v>82</v>
      </c>
      <c r="G13" s="226"/>
      <c r="H13" s="226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8"/>
      <c r="AD13" s="228"/>
      <c r="AE13" s="272"/>
      <c r="AF13" s="229"/>
      <c r="AG13" s="229"/>
      <c r="AI13" s="246">
        <f t="shared" si="0"/>
        <v>0</v>
      </c>
    </row>
    <row r="14" spans="1:35" ht="25.65" customHeight="1" thickBot="1" x14ac:dyDescent="0.4">
      <c r="A14" s="369"/>
      <c r="B14" s="349" t="s">
        <v>81</v>
      </c>
      <c r="C14" s="350"/>
      <c r="D14" s="351"/>
      <c r="F14" s="54" t="s">
        <v>83</v>
      </c>
      <c r="G14" s="52"/>
      <c r="H14" s="52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219"/>
      <c r="AD14" s="219"/>
      <c r="AE14" s="269"/>
      <c r="AF14" s="220"/>
      <c r="AG14" s="220"/>
      <c r="AI14" s="307">
        <f t="shared" si="0"/>
        <v>0</v>
      </c>
    </row>
    <row r="15" spans="1:35" ht="25.65" customHeight="1" x14ac:dyDescent="0.35">
      <c r="A15" s="344">
        <v>4</v>
      </c>
      <c r="B15" s="352" t="s">
        <v>80</v>
      </c>
      <c r="C15" s="353"/>
      <c r="D15" s="354"/>
      <c r="F15" s="230" t="s">
        <v>82</v>
      </c>
      <c r="G15" s="231"/>
      <c r="H15" s="231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3"/>
      <c r="AD15" s="233"/>
      <c r="AE15" s="270"/>
      <c r="AF15" s="275"/>
      <c r="AG15" s="275"/>
      <c r="AI15" s="309">
        <f t="shared" si="0"/>
        <v>0</v>
      </c>
    </row>
    <row r="16" spans="1:35" ht="25.65" customHeight="1" thickBot="1" x14ac:dyDescent="0.4">
      <c r="A16" s="345"/>
      <c r="B16" s="355" t="s">
        <v>81</v>
      </c>
      <c r="C16" s="356"/>
      <c r="D16" s="357"/>
      <c r="F16" s="234" t="s">
        <v>83</v>
      </c>
      <c r="G16" s="235"/>
      <c r="H16" s="235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236"/>
      <c r="AC16" s="237"/>
      <c r="AD16" s="237"/>
      <c r="AE16" s="271"/>
      <c r="AF16" s="276"/>
      <c r="AG16" s="276"/>
      <c r="AI16" s="311">
        <f t="shared" si="0"/>
        <v>0</v>
      </c>
    </row>
    <row r="17" spans="1:35" ht="25.65" customHeight="1" x14ac:dyDescent="0.35">
      <c r="A17" s="369">
        <v>5</v>
      </c>
      <c r="B17" s="341" t="s">
        <v>80</v>
      </c>
      <c r="C17" s="342"/>
      <c r="D17" s="343"/>
      <c r="F17" s="225" t="s">
        <v>82</v>
      </c>
      <c r="G17" s="226"/>
      <c r="H17" s="226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8"/>
      <c r="AD17" s="228"/>
      <c r="AE17" s="272"/>
      <c r="AF17" s="229"/>
      <c r="AG17" s="229"/>
      <c r="AI17" s="246">
        <f t="shared" si="0"/>
        <v>0</v>
      </c>
    </row>
    <row r="18" spans="1:35" ht="25.65" customHeight="1" thickBot="1" x14ac:dyDescent="0.4">
      <c r="A18" s="369"/>
      <c r="B18" s="349" t="s">
        <v>81</v>
      </c>
      <c r="C18" s="350"/>
      <c r="D18" s="351"/>
      <c r="F18" s="54" t="s">
        <v>83</v>
      </c>
      <c r="G18" s="52"/>
      <c r="H18" s="52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219"/>
      <c r="AD18" s="219"/>
      <c r="AE18" s="269"/>
      <c r="AF18" s="220"/>
      <c r="AG18" s="220"/>
      <c r="AI18" s="307">
        <f t="shared" si="0"/>
        <v>0</v>
      </c>
    </row>
    <row r="19" spans="1:35" ht="25.65" customHeight="1" x14ac:dyDescent="0.35">
      <c r="A19" s="344">
        <v>6</v>
      </c>
      <c r="B19" s="352" t="s">
        <v>80</v>
      </c>
      <c r="C19" s="353"/>
      <c r="D19" s="354"/>
      <c r="F19" s="230" t="s">
        <v>82</v>
      </c>
      <c r="G19" s="231"/>
      <c r="H19" s="231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3"/>
      <c r="AD19" s="233"/>
      <c r="AE19" s="270"/>
      <c r="AF19" s="275"/>
      <c r="AG19" s="275"/>
      <c r="AI19" s="309">
        <f t="shared" si="0"/>
        <v>0</v>
      </c>
    </row>
    <row r="20" spans="1:35" ht="25.65" customHeight="1" thickBot="1" x14ac:dyDescent="0.4">
      <c r="A20" s="345"/>
      <c r="B20" s="355" t="s">
        <v>81</v>
      </c>
      <c r="C20" s="356"/>
      <c r="D20" s="357"/>
      <c r="F20" s="234" t="s">
        <v>83</v>
      </c>
      <c r="G20" s="235"/>
      <c r="H20" s="235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236"/>
      <c r="Y20" s="236"/>
      <c r="Z20" s="236"/>
      <c r="AA20" s="236"/>
      <c r="AB20" s="236"/>
      <c r="AC20" s="237"/>
      <c r="AD20" s="237"/>
      <c r="AE20" s="271"/>
      <c r="AF20" s="276"/>
      <c r="AG20" s="276"/>
      <c r="AI20" s="311">
        <f t="shared" si="0"/>
        <v>0</v>
      </c>
    </row>
    <row r="21" spans="1:35" ht="25.65" customHeight="1" x14ac:dyDescent="0.35">
      <c r="A21" s="369">
        <v>7</v>
      </c>
      <c r="B21" s="341" t="s">
        <v>80</v>
      </c>
      <c r="C21" s="342"/>
      <c r="D21" s="343"/>
      <c r="F21" s="225" t="s">
        <v>82</v>
      </c>
      <c r="G21" s="226"/>
      <c r="H21" s="226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8"/>
      <c r="AD21" s="228"/>
      <c r="AE21" s="272"/>
      <c r="AF21" s="229"/>
      <c r="AG21" s="229"/>
      <c r="AI21" s="246">
        <f t="shared" si="0"/>
        <v>0</v>
      </c>
    </row>
    <row r="22" spans="1:35" ht="25.65" customHeight="1" thickBot="1" x14ac:dyDescent="0.4">
      <c r="A22" s="369"/>
      <c r="B22" s="349" t="s">
        <v>81</v>
      </c>
      <c r="C22" s="350"/>
      <c r="D22" s="351"/>
      <c r="F22" s="54" t="s">
        <v>83</v>
      </c>
      <c r="G22" s="52"/>
      <c r="H22" s="52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219"/>
      <c r="AD22" s="219"/>
      <c r="AE22" s="269"/>
      <c r="AF22" s="220"/>
      <c r="AG22" s="220"/>
      <c r="AI22" s="307">
        <f t="shared" si="0"/>
        <v>0</v>
      </c>
    </row>
    <row r="23" spans="1:35" ht="25.65" customHeight="1" x14ac:dyDescent="0.35">
      <c r="A23" s="344">
        <v>8</v>
      </c>
      <c r="B23" s="352" t="s">
        <v>80</v>
      </c>
      <c r="C23" s="353"/>
      <c r="D23" s="354"/>
      <c r="F23" s="230" t="s">
        <v>82</v>
      </c>
      <c r="G23" s="231"/>
      <c r="H23" s="231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  <c r="AA23" s="232"/>
      <c r="AB23" s="232"/>
      <c r="AC23" s="233"/>
      <c r="AD23" s="233"/>
      <c r="AE23" s="270"/>
      <c r="AF23" s="275"/>
      <c r="AG23" s="275"/>
      <c r="AI23" s="309">
        <f t="shared" si="0"/>
        <v>0</v>
      </c>
    </row>
    <row r="24" spans="1:35" ht="25.65" customHeight="1" thickBot="1" x14ac:dyDescent="0.4">
      <c r="A24" s="345"/>
      <c r="B24" s="355" t="s">
        <v>81</v>
      </c>
      <c r="C24" s="356"/>
      <c r="D24" s="357"/>
      <c r="F24" s="234" t="s">
        <v>83</v>
      </c>
      <c r="G24" s="235"/>
      <c r="H24" s="235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7"/>
      <c r="AD24" s="237"/>
      <c r="AE24" s="271"/>
      <c r="AF24" s="276"/>
      <c r="AG24" s="276"/>
      <c r="AI24" s="311">
        <f t="shared" si="0"/>
        <v>0</v>
      </c>
    </row>
    <row r="25" spans="1:35" ht="25.65" customHeight="1" x14ac:dyDescent="0.35">
      <c r="A25" s="369">
        <v>9</v>
      </c>
      <c r="B25" s="341" t="s">
        <v>80</v>
      </c>
      <c r="C25" s="342"/>
      <c r="D25" s="343"/>
      <c r="F25" s="238" t="s">
        <v>82</v>
      </c>
      <c r="G25" s="239"/>
      <c r="H25" s="239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1"/>
      <c r="AD25" s="241"/>
      <c r="AE25" s="272"/>
      <c r="AF25" s="229"/>
      <c r="AG25" s="229"/>
      <c r="AI25" s="246">
        <f t="shared" si="0"/>
        <v>0</v>
      </c>
    </row>
    <row r="26" spans="1:35" ht="25.65" customHeight="1" thickBot="1" x14ac:dyDescent="0.4">
      <c r="A26" s="369"/>
      <c r="B26" s="349" t="s">
        <v>81</v>
      </c>
      <c r="C26" s="350"/>
      <c r="D26" s="351"/>
      <c r="F26" s="54" t="s">
        <v>83</v>
      </c>
      <c r="G26" s="52"/>
      <c r="H26" s="52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219"/>
      <c r="AD26" s="219"/>
      <c r="AE26" s="269"/>
      <c r="AF26" s="220"/>
      <c r="AG26" s="220"/>
      <c r="AI26" s="307">
        <f t="shared" si="0"/>
        <v>0</v>
      </c>
    </row>
    <row r="27" spans="1:35" ht="25.65" customHeight="1" x14ac:dyDescent="0.35">
      <c r="A27" s="344">
        <v>10</v>
      </c>
      <c r="B27" s="352" t="s">
        <v>80</v>
      </c>
      <c r="C27" s="353"/>
      <c r="D27" s="354"/>
      <c r="F27" s="242" t="s">
        <v>82</v>
      </c>
      <c r="G27" s="243"/>
      <c r="H27" s="243"/>
      <c r="I27" s="244"/>
      <c r="J27" s="244"/>
      <c r="K27" s="244"/>
      <c r="L27" s="244"/>
      <c r="M27" s="244"/>
      <c r="N27" s="244"/>
      <c r="O27" s="244"/>
      <c r="P27" s="244"/>
      <c r="Q27" s="244"/>
      <c r="R27" s="244"/>
      <c r="S27" s="244"/>
      <c r="T27" s="244"/>
      <c r="U27" s="244"/>
      <c r="V27" s="244"/>
      <c r="W27" s="244"/>
      <c r="X27" s="244"/>
      <c r="Y27" s="244"/>
      <c r="Z27" s="244"/>
      <c r="AA27" s="244"/>
      <c r="AB27" s="244"/>
      <c r="AC27" s="245"/>
      <c r="AD27" s="245"/>
      <c r="AE27" s="270"/>
      <c r="AF27" s="275"/>
      <c r="AG27" s="275"/>
      <c r="AI27" s="309">
        <f t="shared" si="0"/>
        <v>0</v>
      </c>
    </row>
    <row r="28" spans="1:35" ht="25.65" customHeight="1" thickBot="1" x14ac:dyDescent="0.4">
      <c r="A28" s="345"/>
      <c r="B28" s="355" t="s">
        <v>81</v>
      </c>
      <c r="C28" s="356"/>
      <c r="D28" s="357"/>
      <c r="F28" s="234" t="s">
        <v>83</v>
      </c>
      <c r="G28" s="235"/>
      <c r="H28" s="235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7"/>
      <c r="AD28" s="237"/>
      <c r="AE28" s="271"/>
      <c r="AF28" s="276"/>
      <c r="AG28" s="276"/>
      <c r="AI28" s="311">
        <f t="shared" si="0"/>
        <v>0</v>
      </c>
    </row>
    <row r="29" spans="1:35" ht="24.9" customHeight="1" x14ac:dyDescent="0.35">
      <c r="A29" s="363" t="s">
        <v>87</v>
      </c>
      <c r="B29" s="364"/>
      <c r="C29" s="364"/>
      <c r="D29" s="365"/>
      <c r="F29" s="238" t="s">
        <v>82</v>
      </c>
      <c r="G29" s="239"/>
      <c r="H29" s="239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1"/>
      <c r="AD29" s="241"/>
      <c r="AE29" s="272"/>
      <c r="AF29" s="229"/>
      <c r="AG29" s="229"/>
      <c r="AI29" s="246">
        <f t="shared" si="0"/>
        <v>0</v>
      </c>
    </row>
    <row r="30" spans="1:35" ht="25.25" customHeight="1" thickBot="1" x14ac:dyDescent="0.4">
      <c r="A30" s="366"/>
      <c r="B30" s="367"/>
      <c r="C30" s="367"/>
      <c r="D30" s="368"/>
      <c r="F30" s="55" t="s">
        <v>83</v>
      </c>
      <c r="G30" s="56"/>
      <c r="H30" s="56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221"/>
      <c r="AD30" s="221"/>
      <c r="AE30" s="273"/>
      <c r="AF30" s="312"/>
      <c r="AG30" s="312"/>
      <c r="AI30" s="307">
        <f t="shared" si="0"/>
        <v>0</v>
      </c>
    </row>
    <row r="31" spans="1:35" ht="6" customHeight="1" thickBot="1" x14ac:dyDescent="0.4">
      <c r="U31" s="76"/>
      <c r="AI31" s="246"/>
    </row>
    <row r="32" spans="1:35" ht="27" customHeight="1" thickBot="1" x14ac:dyDescent="0.4">
      <c r="U32" s="76"/>
      <c r="AD32" s="331" t="s">
        <v>124</v>
      </c>
      <c r="AE32" s="332"/>
      <c r="AF32" s="261"/>
      <c r="AG32" s="261"/>
      <c r="AI32" s="246">
        <f>SUM(AI9:AI30)</f>
        <v>0</v>
      </c>
    </row>
    <row r="33" spans="1:21" ht="7.4" customHeight="1" x14ac:dyDescent="0.35">
      <c r="U33"/>
    </row>
    <row r="34" spans="1:21" ht="18.75" customHeight="1" x14ac:dyDescent="0.35">
      <c r="A34" s="10"/>
      <c r="B34" s="362"/>
      <c r="C34" s="362"/>
      <c r="D34" s="362"/>
    </row>
    <row r="35" spans="1:21" ht="18.75" customHeight="1" x14ac:dyDescent="0.35">
      <c r="A35" s="10"/>
      <c r="B35" s="362"/>
      <c r="C35" s="362"/>
      <c r="D35" s="362"/>
    </row>
    <row r="36" spans="1:21" ht="18.75" customHeight="1" x14ac:dyDescent="0.35">
      <c r="A36" s="10"/>
      <c r="B36" s="362"/>
      <c r="C36" s="362"/>
      <c r="D36" s="362"/>
    </row>
    <row r="37" spans="1:21" ht="18.75" customHeight="1" x14ac:dyDescent="0.35">
      <c r="A37" s="10"/>
      <c r="B37" s="362"/>
      <c r="C37" s="362"/>
      <c r="D37" s="362"/>
    </row>
    <row r="38" spans="1:21" ht="18.75" customHeight="1" x14ac:dyDescent="0.35">
      <c r="A38" s="10"/>
      <c r="B38" s="362"/>
      <c r="C38" s="362"/>
      <c r="D38" s="362"/>
    </row>
    <row r="39" spans="1:21" ht="18.75" customHeight="1" x14ac:dyDescent="0.35">
      <c r="A39" s="10"/>
      <c r="B39" s="362"/>
      <c r="C39" s="362"/>
      <c r="D39" s="362"/>
    </row>
    <row r="40" spans="1:21" ht="18.75" customHeight="1" x14ac:dyDescent="0.35">
      <c r="A40" s="10"/>
      <c r="B40" s="362"/>
      <c r="C40" s="362"/>
      <c r="D40" s="362"/>
    </row>
    <row r="41" spans="1:21" ht="7.5" customHeight="1" x14ac:dyDescent="0.35"/>
    <row r="43" spans="1:21" ht="30.75" customHeight="1" x14ac:dyDescent="0.35"/>
  </sheetData>
  <sheetProtection algorithmName="SHA-512" hashValue="ZiqO/jVKwV2Auu5iu+HqvsXjl3uEaNVZp4u576HDMd43avcoTeWKr7t4C7fSdHpUJG8QM+2cZQ7Hqv8u6pNocg==" saltValue="PCMRVc51Qwx6ev8tNLPZSA==" spinCount="100000" sheet="1" objects="1" scenarios="1"/>
  <mergeCells count="51">
    <mergeCell ref="Z3:AA3"/>
    <mergeCell ref="Z2:AA2"/>
    <mergeCell ref="S3:X3"/>
    <mergeCell ref="S2:X2"/>
    <mergeCell ref="A13:A14"/>
    <mergeCell ref="A9:A10"/>
    <mergeCell ref="G2:Q2"/>
    <mergeCell ref="G3:Q3"/>
    <mergeCell ref="B7:D8"/>
    <mergeCell ref="A17:A18"/>
    <mergeCell ref="A19:A20"/>
    <mergeCell ref="B16:D16"/>
    <mergeCell ref="B18:D18"/>
    <mergeCell ref="B19:D19"/>
    <mergeCell ref="B20:D20"/>
    <mergeCell ref="A15:A16"/>
    <mergeCell ref="B38:D38"/>
    <mergeCell ref="B39:D39"/>
    <mergeCell ref="B40:D40"/>
    <mergeCell ref="B36:D36"/>
    <mergeCell ref="B37:D37"/>
    <mergeCell ref="B35:D35"/>
    <mergeCell ref="B22:D22"/>
    <mergeCell ref="B23:D23"/>
    <mergeCell ref="B34:D34"/>
    <mergeCell ref="B24:D24"/>
    <mergeCell ref="B27:D27"/>
    <mergeCell ref="B26:D26"/>
    <mergeCell ref="B28:D28"/>
    <mergeCell ref="A29:D30"/>
    <mergeCell ref="A21:A22"/>
    <mergeCell ref="A23:A24"/>
    <mergeCell ref="A25:A26"/>
    <mergeCell ref="A27:A28"/>
    <mergeCell ref="B21:D21"/>
    <mergeCell ref="AD32:AE32"/>
    <mergeCell ref="AI7:AI8"/>
    <mergeCell ref="A3:F3"/>
    <mergeCell ref="A2:F2"/>
    <mergeCell ref="F7:F8"/>
    <mergeCell ref="B25:D25"/>
    <mergeCell ref="A11:A12"/>
    <mergeCell ref="AC2:AE2"/>
    <mergeCell ref="B14:D14"/>
    <mergeCell ref="B15:D15"/>
    <mergeCell ref="B11:D11"/>
    <mergeCell ref="B12:D12"/>
    <mergeCell ref="B13:D13"/>
    <mergeCell ref="B17:D17"/>
    <mergeCell ref="B9:D9"/>
    <mergeCell ref="B10:D10"/>
  </mergeCells>
  <printOptions horizontalCentered="1" verticalCentered="1"/>
  <pageMargins left="0.25" right="0.25" top="0.75" bottom="0.75" header="0.3" footer="0.3"/>
  <pageSetup scale="52" orientation="landscape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RÉCAPITULATIF - COMMANDE</vt:lpstr>
      <vt:lpstr>TABLEAU DE BORD - RESPONSABLE</vt:lpstr>
      <vt:lpstr>COMPILATION - VENDEUR</vt:lpstr>
      <vt:lpstr>FEUILLE DE VENTE</vt:lpstr>
      <vt:lpstr>Coût</vt:lpstr>
      <vt:lpstr>Prix_vente_unitaire</vt:lpstr>
      <vt:lpstr>Prixdevente</vt:lpstr>
      <vt:lpstr>'COMPILATION - VENDEUR'!Zone_d_impression</vt:lpstr>
      <vt:lpstr>'FEUILLE DE VENTE'!Zone_d_impression</vt:lpstr>
      <vt:lpstr>'RÉCAPITULATIF - COMMANDE'!Zone_d_impression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Josée Beaubien</dc:creator>
  <cp:lastModifiedBy>Comptabilité VAM</cp:lastModifiedBy>
  <cp:lastPrinted>2026-08-25T14:47:06Z</cp:lastPrinted>
  <dcterms:created xsi:type="dcterms:W3CDTF">2019-06-12T18:01:22Z</dcterms:created>
  <dcterms:modified xsi:type="dcterms:W3CDTF">2026-10-15T18:51:03Z</dcterms:modified>
</cp:coreProperties>
</file>