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Linda\Campagne de financement\2025-2026\"/>
    </mc:Choice>
  </mc:AlternateContent>
  <xr:revisionPtr revIDLastSave="0" documentId="13_ncr:1_{E0329F06-F457-43CA-BA01-8BACDA13FA6F}" xr6:coauthVersionLast="47" xr6:coauthVersionMax="47" xr10:uidLastSave="{00000000-0000-0000-0000-000000000000}"/>
  <workbookProtection workbookAlgorithmName="SHA-512" workbookHashValue="p+uchLyKgJ8yma9ab9F3nJJQiniu1ELJBjjQAUB+a8SmfLGEBp4Q125cPFG84CNS9lNuHr7js+8m61+ZkMlCEg==" workbookSaltValue="hTp5G4rW9XE0T1SOlBHIlw==" workbookSpinCount="100000" lockStructure="1"/>
  <bookViews>
    <workbookView xWindow="28680" yWindow="-120" windowWidth="29040" windowHeight="15720" tabRatio="715" activeTab="3" xr2:uid="{00000000-000D-0000-FFFF-FFFF00000000}"/>
  </bookViews>
  <sheets>
    <sheet name="RÉCAPITULATIF - COMMANDE" sheetId="1" r:id="rId1"/>
    <sheet name="TABLEAU DE BORD - RESPONSABLE" sheetId="6" r:id="rId2"/>
    <sheet name="COMPILATION - VENDEUR" sheetId="7" r:id="rId3"/>
    <sheet name="FEUILLE DE VENTE" sheetId="4" r:id="rId4"/>
  </sheets>
  <definedNames>
    <definedName name="Coût">'RÉCAPITULATIF - COMMANDE'!$D$9:$D$42</definedName>
    <definedName name="Prix_vente_unitaire">'RÉCAPITULATIF - COMMANDE'!$E$9:$E$42</definedName>
    <definedName name="Prixdevente">'RÉCAPITULATIF - COMMANDE'!$E$9:$E$42</definedName>
    <definedName name="_xlnm.Print_Area" localSheetId="2">'COMPILATION - VENDEUR'!$B$1:$E$48</definedName>
    <definedName name="_xlnm.Print_Area" localSheetId="3">'FEUILLE DE VENTE'!$A$1:$AG$33</definedName>
    <definedName name="_xlnm.Print_Area" localSheetId="0">'RÉCAPITULATIF - COMMANDE'!$A$1:$G$51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30" i="4" l="1"/>
  <c r="AG29" i="4"/>
  <c r="AG27" i="4"/>
  <c r="AG25" i="4"/>
  <c r="AG23" i="4"/>
  <c r="AG21" i="4"/>
  <c r="AG19" i="4"/>
  <c r="AG17" i="4"/>
  <c r="AG15" i="4"/>
  <c r="AG13" i="4"/>
  <c r="AG11" i="4"/>
  <c r="C8" i="7"/>
  <c r="E8" i="7" s="1"/>
  <c r="E11" i="6"/>
  <c r="D11" i="6"/>
  <c r="C11" i="6"/>
  <c r="C32" i="6"/>
  <c r="D32" i="6"/>
  <c r="E32" i="6"/>
  <c r="G11" i="1"/>
  <c r="C30" i="7" l="1"/>
  <c r="C31" i="7"/>
  <c r="C32" i="7"/>
  <c r="C33" i="7"/>
  <c r="C34" i="7"/>
  <c r="C35" i="7"/>
  <c r="C36" i="7"/>
  <c r="C37" i="7"/>
  <c r="C38" i="7"/>
  <c r="C39" i="7"/>
  <c r="C29" i="7"/>
  <c r="AG20" i="4" l="1"/>
  <c r="AG9" i="4"/>
  <c r="AG10" i="4"/>
  <c r="AG14" i="4"/>
  <c r="AG16" i="4"/>
  <c r="AG18" i="4"/>
  <c r="AG22" i="4"/>
  <c r="AG24" i="4"/>
  <c r="AG26" i="4"/>
  <c r="AG28" i="4"/>
  <c r="AG12" i="4"/>
  <c r="E37" i="7"/>
  <c r="E38" i="7"/>
  <c r="E40" i="6"/>
  <c r="E41" i="6"/>
  <c r="D40" i="6"/>
  <c r="D41" i="6"/>
  <c r="C40" i="6"/>
  <c r="C41" i="6"/>
  <c r="G41" i="1"/>
  <c r="G40" i="1"/>
  <c r="E30" i="7"/>
  <c r="AG32" i="4" l="1"/>
  <c r="E33" i="6"/>
  <c r="D33" i="6"/>
  <c r="C33" i="6"/>
  <c r="G33" i="1"/>
  <c r="E39" i="7"/>
  <c r="G42" i="1"/>
  <c r="E42" i="6"/>
  <c r="D42" i="6"/>
  <c r="C42" i="6"/>
  <c r="E35" i="7" l="1"/>
  <c r="C25" i="7"/>
  <c r="E25" i="7" s="1"/>
  <c r="G38" i="1"/>
  <c r="E28" i="6"/>
  <c r="D28" i="6"/>
  <c r="C28" i="6"/>
  <c r="E38" i="6"/>
  <c r="D38" i="6"/>
  <c r="C38" i="6"/>
  <c r="C12" i="6"/>
  <c r="G28" i="1"/>
  <c r="G12" i="1"/>
  <c r="G10" i="1" l="1"/>
  <c r="C7" i="7" l="1"/>
  <c r="C9" i="7"/>
  <c r="C10" i="7"/>
  <c r="C11" i="7"/>
  <c r="C14" i="7"/>
  <c r="C15" i="7"/>
  <c r="C16" i="7"/>
  <c r="C19" i="7"/>
  <c r="C20" i="7"/>
  <c r="C23" i="7"/>
  <c r="C24" i="7"/>
  <c r="C26" i="7"/>
  <c r="E36" i="7"/>
  <c r="E33" i="7" l="1"/>
  <c r="E32" i="7"/>
  <c r="E31" i="7"/>
  <c r="E34" i="7"/>
  <c r="E29" i="7"/>
  <c r="E26" i="7"/>
  <c r="E24" i="7"/>
  <c r="E23" i="7"/>
  <c r="E20" i="7"/>
  <c r="E19" i="7"/>
  <c r="E16" i="7"/>
  <c r="E15" i="7"/>
  <c r="E14" i="7"/>
  <c r="E11" i="7"/>
  <c r="E10" i="7"/>
  <c r="E9" i="7"/>
  <c r="E7" i="7"/>
  <c r="E41" i="7" l="1"/>
  <c r="G36" i="1"/>
  <c r="G34" i="1"/>
  <c r="G39" i="1"/>
  <c r="G35" i="1"/>
  <c r="G37" i="1"/>
  <c r="G32" i="1"/>
  <c r="G29" i="1"/>
  <c r="G27" i="1"/>
  <c r="G26" i="1"/>
  <c r="G23" i="1"/>
  <c r="G22" i="1"/>
  <c r="G19" i="1"/>
  <c r="G18" i="1"/>
  <c r="G17" i="1"/>
  <c r="G14" i="1"/>
  <c r="G13" i="1"/>
  <c r="C39" i="6"/>
  <c r="C36" i="6"/>
  <c r="C35" i="6"/>
  <c r="C34" i="6"/>
  <c r="C37" i="6"/>
  <c r="C13" i="6"/>
  <c r="E12" i="6"/>
  <c r="E13" i="6"/>
  <c r="E14" i="6"/>
  <c r="E17" i="6"/>
  <c r="E18" i="6"/>
  <c r="E19" i="6"/>
  <c r="E22" i="6"/>
  <c r="E23" i="6"/>
  <c r="E26" i="6"/>
  <c r="E27" i="6"/>
  <c r="E29" i="6"/>
  <c r="E37" i="6"/>
  <c r="E34" i="6"/>
  <c r="E35" i="6"/>
  <c r="E36" i="6"/>
  <c r="E39" i="6"/>
  <c r="E10" i="6"/>
  <c r="D12" i="6"/>
  <c r="D13" i="6"/>
  <c r="D14" i="6"/>
  <c r="D17" i="6"/>
  <c r="D18" i="6"/>
  <c r="D19" i="6"/>
  <c r="D22" i="6"/>
  <c r="D23" i="6"/>
  <c r="D26" i="6"/>
  <c r="D27" i="6"/>
  <c r="D29" i="6"/>
  <c r="D37" i="6"/>
  <c r="D34" i="6"/>
  <c r="D35" i="6"/>
  <c r="D36" i="6"/>
  <c r="D39" i="6"/>
  <c r="D10" i="6"/>
  <c r="C22" i="6"/>
  <c r="C23" i="6"/>
  <c r="C14" i="6"/>
  <c r="C17" i="6"/>
  <c r="C18" i="6"/>
  <c r="C19" i="6"/>
  <c r="C26" i="6"/>
  <c r="C27" i="6"/>
  <c r="C29" i="6"/>
  <c r="C10" i="6"/>
  <c r="E46" i="6" l="1"/>
  <c r="D46" i="6"/>
  <c r="G44" i="1"/>
</calcChain>
</file>

<file path=xl/sharedStrings.xml><?xml version="1.0" encoding="utf-8"?>
<sst xmlns="http://schemas.openxmlformats.org/spreadsheetml/2006/main" count="348" uniqueCount="130">
  <si>
    <t>TOTAL</t>
  </si>
  <si>
    <t>FROMAGE FRAIS</t>
  </si>
  <si>
    <t>CHEDDAR</t>
  </si>
  <si>
    <t>FROMAGES FINS</t>
  </si>
  <si>
    <t>DE</t>
  </si>
  <si>
    <t>FORMULAIRE</t>
  </si>
  <si>
    <t>TÉLÉPHONE</t>
  </si>
  <si>
    <t>NOM DU VENDEUR</t>
  </si>
  <si>
    <t>TORTILLON FROID</t>
  </si>
  <si>
    <t>POUTINE</t>
  </si>
  <si>
    <t>Cheddar Bacon &amp; Érable - 230g</t>
  </si>
  <si>
    <t>Cheddar à fleur d'ail - 230g</t>
  </si>
  <si>
    <t>Cheddar frais BLANC - 230g</t>
  </si>
  <si>
    <t>Cheddar frais JAUNE - 230g</t>
  </si>
  <si>
    <t>Cheddar frais MARBRÉ - 230g</t>
  </si>
  <si>
    <t>Brique cheddar jaune froide - 1,25kg</t>
  </si>
  <si>
    <t>Jocoeur (Bloc) - 250g</t>
  </si>
  <si>
    <t>Allegretto -130g</t>
  </si>
  <si>
    <t>Poutine La Grosse - 400g</t>
  </si>
  <si>
    <r>
      <rPr>
        <sz val="12"/>
        <rFont val="Calibri"/>
        <family val="2"/>
        <scheme val="minor"/>
      </rPr>
      <t xml:space="preserve">Tortillon Original - </t>
    </r>
    <r>
      <rPr>
        <b/>
        <sz val="14"/>
        <rFont val="Calibri"/>
        <family val="2"/>
        <scheme val="minor"/>
      </rPr>
      <t>12x 50g</t>
    </r>
  </si>
  <si>
    <r>
      <rPr>
        <sz val="12"/>
        <rFont val="Calibri"/>
        <family val="2"/>
        <scheme val="minor"/>
      </rPr>
      <t xml:space="preserve">Tortillon Original - </t>
    </r>
    <r>
      <rPr>
        <b/>
        <sz val="14"/>
        <rFont val="Calibri"/>
        <family val="2"/>
        <scheme val="minor"/>
      </rPr>
      <t>12x 100g</t>
    </r>
  </si>
  <si>
    <r>
      <rPr>
        <sz val="12"/>
        <rFont val="Calibri"/>
        <family val="2"/>
        <scheme val="minor"/>
      </rPr>
      <t>Tortillon BBQ -</t>
    </r>
    <r>
      <rPr>
        <sz val="11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12x 50g</t>
    </r>
  </si>
  <si>
    <r>
      <t xml:space="preserve">Coût </t>
    </r>
    <r>
      <rPr>
        <b/>
        <sz val="11"/>
        <color theme="0"/>
        <rFont val="Calibri"/>
        <family val="2"/>
        <scheme val="minor"/>
      </rPr>
      <t>/Unité</t>
    </r>
  </si>
  <si>
    <r>
      <t xml:space="preserve">Prix vente  </t>
    </r>
    <r>
      <rPr>
        <b/>
        <sz val="11"/>
        <color theme="0"/>
        <rFont val="Calibri"/>
        <family val="2"/>
        <scheme val="minor"/>
      </rPr>
      <t>/Unité</t>
    </r>
  </si>
  <si>
    <t>Coût total</t>
  </si>
  <si>
    <r>
      <t xml:space="preserve">COMMANDE </t>
    </r>
    <r>
      <rPr>
        <b/>
        <sz val="11"/>
        <color theme="0"/>
        <rFont val="Calibri"/>
        <family val="2"/>
        <scheme val="minor"/>
      </rPr>
      <t>(Quantité)</t>
    </r>
  </si>
  <si>
    <r>
      <t xml:space="preserve">Ce tableau de bord est destiné au(x) </t>
    </r>
    <r>
      <rPr>
        <b/>
        <i/>
        <sz val="11"/>
        <color theme="1"/>
        <rFont val="Calibri"/>
        <family val="2"/>
        <scheme val="minor"/>
      </rPr>
      <t>reponsable(s)</t>
    </r>
    <r>
      <rPr>
        <i/>
        <sz val="11"/>
        <color theme="1"/>
        <rFont val="Calibri"/>
        <family val="2"/>
        <scheme val="minor"/>
      </rPr>
      <t xml:space="preserve"> de la campagne 
de financement. Le tableau est mis à jour automatiquement avec 
les données de la feuille </t>
    </r>
    <r>
      <rPr>
        <b/>
        <i/>
        <sz val="11"/>
        <color theme="1"/>
        <rFont val="Calibri"/>
        <family val="2"/>
        <scheme val="minor"/>
      </rPr>
      <t>Récapitulatif de commande</t>
    </r>
    <r>
      <rPr>
        <i/>
        <sz val="11"/>
        <color theme="1"/>
        <rFont val="Calibri"/>
        <family val="2"/>
        <scheme val="minor"/>
      </rPr>
      <t xml:space="preserve">. </t>
    </r>
  </si>
  <si>
    <r>
      <t xml:space="preserve">VENTE par produit </t>
    </r>
    <r>
      <rPr>
        <b/>
        <sz val="11"/>
        <color theme="0"/>
        <rFont val="Calibri"/>
        <family val="2"/>
        <scheme val="minor"/>
      </rPr>
      <t>(en $)</t>
    </r>
  </si>
  <si>
    <r>
      <t xml:space="preserve">COMMISSION
</t>
    </r>
    <r>
      <rPr>
        <b/>
        <sz val="11"/>
        <color theme="0"/>
        <rFont val="Calibri"/>
        <family val="2"/>
        <scheme val="minor"/>
      </rPr>
      <t>(en $)</t>
    </r>
  </si>
  <si>
    <r>
      <t xml:space="preserve">MARGE 
</t>
    </r>
    <r>
      <rPr>
        <b/>
        <sz val="11"/>
        <color theme="0"/>
        <rFont val="Calibri"/>
        <family val="2"/>
        <scheme val="minor"/>
      </rPr>
      <t>(%)</t>
    </r>
  </si>
  <si>
    <t>QUANTITÉ commandée</t>
  </si>
  <si>
    <t>Tortillon Original - 50g</t>
  </si>
  <si>
    <t>Tortillon Original - 100g</t>
  </si>
  <si>
    <t>Tortillon BBQ - 50g</t>
  </si>
  <si>
    <t xml:space="preserve">NOM DU VENDEUR: </t>
  </si>
  <si>
    <r>
      <rPr>
        <sz val="12"/>
        <rFont val="Calibri"/>
        <family val="2"/>
        <scheme val="minor"/>
      </rPr>
      <t xml:space="preserve">Tortillon Original - </t>
    </r>
    <r>
      <rPr>
        <b/>
        <sz val="14"/>
        <color rgb="FF0070C0"/>
        <rFont val="Calibri"/>
        <family val="2"/>
        <scheme val="minor"/>
      </rPr>
      <t>12x 50g</t>
    </r>
  </si>
  <si>
    <r>
      <rPr>
        <sz val="12"/>
        <rFont val="Calibri"/>
        <family val="2"/>
        <scheme val="minor"/>
      </rPr>
      <t xml:space="preserve">Tortillon Original - </t>
    </r>
    <r>
      <rPr>
        <b/>
        <sz val="14"/>
        <color rgb="FF0070C0"/>
        <rFont val="Calibri"/>
        <family val="2"/>
        <scheme val="minor"/>
      </rPr>
      <t>12x 100g</t>
    </r>
  </si>
  <si>
    <r>
      <rPr>
        <sz val="12"/>
        <rFont val="Calibri"/>
        <family val="2"/>
        <scheme val="minor"/>
      </rPr>
      <t>Tortillon BBQ -</t>
    </r>
    <r>
      <rPr>
        <sz val="11"/>
        <rFont val="Calibri"/>
        <family val="2"/>
        <scheme val="minor"/>
      </rPr>
      <t xml:space="preserve"> </t>
    </r>
    <r>
      <rPr>
        <b/>
        <sz val="14"/>
        <color rgb="FF0070C0"/>
        <rFont val="Calibri"/>
        <family val="2"/>
        <scheme val="minor"/>
      </rPr>
      <t>12x 50g</t>
    </r>
  </si>
  <si>
    <t>Allegretto - 130g</t>
  </si>
  <si>
    <t>Bâtisseur - 180g</t>
  </si>
  <si>
    <t>Du-Charme - 150g</t>
  </si>
  <si>
    <t>Rose - 150g</t>
  </si>
  <si>
    <t>Fredondaine - 150g</t>
  </si>
  <si>
    <t>VENTE TOTALE</t>
  </si>
  <si>
    <t>BÉNÉFICE TOTAL</t>
  </si>
  <si>
    <t>Nordik | Expérience gourmande - 580g</t>
  </si>
  <si>
    <t>Brique cheddar marbré froide - 1,25kg</t>
  </si>
  <si>
    <t>Brique cheddar jaune marbré - 1,25kg</t>
  </si>
  <si>
    <t>Bâtisseur - 150g</t>
  </si>
  <si>
    <t>Tartineux nature - 150g</t>
  </si>
  <si>
    <t>#10</t>
  </si>
  <si>
    <t>#11</t>
  </si>
  <si>
    <t>#12</t>
  </si>
  <si>
    <t>#13</t>
  </si>
  <si>
    <t>#20</t>
  </si>
  <si>
    <t>#21</t>
  </si>
  <si>
    <t>#22</t>
  </si>
  <si>
    <t>ORGANISATION</t>
  </si>
  <si>
    <t xml:space="preserve"> _____</t>
  </si>
  <si>
    <t>_____</t>
  </si>
  <si>
    <t>Tartineux fleur d'ail - 150g</t>
  </si>
  <si>
    <t>Code VAM</t>
  </si>
  <si>
    <t>#01</t>
  </si>
  <si>
    <t>#02</t>
  </si>
  <si>
    <t>#03</t>
  </si>
  <si>
    <t>#04</t>
  </si>
  <si>
    <t>#05</t>
  </si>
  <si>
    <t>#06</t>
  </si>
  <si>
    <t>#07</t>
  </si>
  <si>
    <t>#08</t>
  </si>
  <si>
    <t>#09</t>
  </si>
  <si>
    <t>#14</t>
  </si>
  <si>
    <t>#16</t>
  </si>
  <si>
    <t>#15</t>
  </si>
  <si>
    <t>#17</t>
  </si>
  <si>
    <t>#18</t>
  </si>
  <si>
    <t>#19</t>
  </si>
  <si>
    <t>#23</t>
  </si>
  <si>
    <t>#24</t>
  </si>
  <si>
    <t>#25</t>
  </si>
  <si>
    <t>NOM:</t>
  </si>
  <si>
    <t>TÉL:</t>
  </si>
  <si>
    <t>QUANTITÉ</t>
  </si>
  <si>
    <t>MONTANT $</t>
  </si>
  <si>
    <t>INFORMATIONS DU CLIENT</t>
  </si>
  <si>
    <t>COMMANDE</t>
  </si>
  <si>
    <t xml:space="preserve">          | FEUILLE DE VENTE </t>
  </si>
  <si>
    <t>Total de cette feuille</t>
  </si>
  <si>
    <t xml:space="preserve">  Tortillons 50g original</t>
  </si>
  <si>
    <t xml:space="preserve">  Tortillons 100g original</t>
  </si>
  <si>
    <t xml:space="preserve">  Tortillons 50g BBQ</t>
  </si>
  <si>
    <t xml:space="preserve">  Bacon &amp; érable 230g</t>
  </si>
  <si>
    <t xml:space="preserve">  Fleur d'ail 230g</t>
  </si>
  <si>
    <t xml:space="preserve">  Cheddar jaune 1.25kg</t>
  </si>
  <si>
    <t xml:space="preserve">  Cheddar marbré 1.25kg</t>
  </si>
  <si>
    <t xml:space="preserve">  Boîte Nordik</t>
  </si>
  <si>
    <t xml:space="preserve">  Allegretto 130g</t>
  </si>
  <si>
    <t xml:space="preserve">  Fredondaine 150g</t>
  </si>
  <si>
    <t xml:space="preserve">  Rose 150g</t>
  </si>
  <si>
    <t xml:space="preserve">  Bâtisseur 150g</t>
  </si>
  <si>
    <t xml:space="preserve">  Du-Charme 150g</t>
  </si>
  <si>
    <t xml:space="preserve">  Jocoeur 250g</t>
  </si>
  <si>
    <t xml:space="preserve">  Tartineux Nature 150g</t>
  </si>
  <si>
    <t xml:space="preserve">  Tartineux fleur d'Ail 150g</t>
  </si>
  <si>
    <t>NON DISPONIBLE</t>
  </si>
  <si>
    <t xml:space="preserve">                    RÉCAPITULATIF COMMANDE</t>
  </si>
  <si>
    <t>TABLEAU DE BORD</t>
  </si>
  <si>
    <t xml:space="preserve">                 COMPILATION DU VENDEUR</t>
  </si>
  <si>
    <t xml:space="preserve">Grain frais - 200g </t>
  </si>
  <si>
    <t xml:space="preserve">Grain frais - 1 kg </t>
  </si>
  <si>
    <t>Rustik - 170g</t>
  </si>
  <si>
    <t>Le Braséo - 230g</t>
  </si>
  <si>
    <t>Poutine La Familiale - 1kg</t>
  </si>
  <si>
    <t>ACTIVITÉ DE FINANCEMENT 2025-2026</t>
  </si>
  <si>
    <t>Grain frais - 1 kg</t>
  </si>
  <si>
    <t>Poutine La Familiale - 1 kg</t>
  </si>
  <si>
    <r>
      <t xml:space="preserve">Ces prix sont en vigueur jusqu'au </t>
    </r>
    <r>
      <rPr>
        <b/>
        <sz val="11"/>
        <rFont val="Arial"/>
        <family val="2"/>
      </rPr>
      <t>30 juin 2026.</t>
    </r>
    <r>
      <rPr>
        <b/>
        <sz val="10"/>
        <rFont val="Arial"/>
        <family val="2"/>
      </rPr>
      <t xml:space="preserve"> Cependant, veuillez prendre note que les prix sont sujets à changement sans préavis.</t>
    </r>
  </si>
  <si>
    <t xml:space="preserve">                                             ACTIVITÉ DE FINANCEMENT 2025-2026</t>
  </si>
  <si>
    <t xml:space="preserve">  Grains FRAIS 200 g</t>
  </si>
  <si>
    <t xml:space="preserve">  Le Braséo 230g</t>
  </si>
  <si>
    <t xml:space="preserve">  Rustik 170g</t>
  </si>
  <si>
    <t xml:space="preserve">  Poutine la Familiale 1kg</t>
  </si>
  <si>
    <t xml:space="preserve">  Poutine la Grosse 400g</t>
  </si>
  <si>
    <t>Grains FRAIS 1 kg</t>
  </si>
  <si>
    <t xml:space="preserve">  Bloc blanc FRAIS 230g</t>
  </si>
  <si>
    <t xml:space="preserve">  Bloc jaune FRAIS 230g</t>
  </si>
  <si>
    <t xml:space="preserve">  Bloc marbré FRAIS 230g</t>
  </si>
  <si>
    <t xml:space="preserve">      ACTIVITÉ DE FINANCEMENT 25/26</t>
  </si>
  <si>
    <t>Total $</t>
  </si>
  <si>
    <t>Grain frais - 200g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</si>
</sst>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$&quot;_);[Red]\(#,##0\ &quot;$&quot;\)"/>
    <numFmt numFmtId="8" formatCode="#,##0.00\ &quot;$&quot;_);[Red]\(#,##0.00\ &quot;$&quot;\)"/>
    <numFmt numFmtId="44" formatCode="_ * #,##0.00_)\ &quot;$&quot;_ ;_ * \(#,##0.00\)\ &quot;$&quot;_ ;_ * &quot;-&quot;??_)\ &quot;$&quot;_ ;_ @_ "/>
    <numFmt numFmtId="43" formatCode="_ * #,##0.00_)_ ;_ * \(#,##0.00\)_ ;_ * &quot;-&quot;??_)_ ;_ @_ "/>
    <numFmt numFmtId="164" formatCode="_ * #,##0.00_)\ _$_ ;_ * \(#,##0.00\)\ _$_ ;_ * &quot;-&quot;??_)\ _$_ ;_ @_ "/>
    <numFmt numFmtId="165" formatCode="0_);[Red]\(0\)"/>
    <numFmt numFmtId="166" formatCode="_ * #,##0.00_)\ [$$-C0C]_ ;_ * \(#,##0.00\)\ [$$-C0C]_ ;_ * &quot;-&quot;??_)\ [$$-C0C]_ ;_ @_ "/>
    <numFmt numFmtId="167" formatCode="0.0%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b/>
      <sz val="12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rgb="FF000000"/>
      <name val="Calibri"/>
      <family val="2"/>
      <scheme val="minor"/>
    </font>
    <font>
      <b/>
      <sz val="14"/>
      <color rgb="FF0070C0"/>
      <name val="Calibri"/>
      <family val="2"/>
      <scheme val="minor"/>
    </font>
    <font>
      <b/>
      <sz val="12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66"/>
        <bgColor indexed="64"/>
      </patternFill>
    </fill>
  </fills>
  <borders count="8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dotted">
        <color auto="1"/>
      </left>
      <right style="medium">
        <color auto="1"/>
      </right>
      <top style="thin">
        <color auto="1"/>
      </top>
      <bottom/>
      <diagonal/>
    </border>
    <border>
      <left/>
      <right style="dotted">
        <color auto="1"/>
      </right>
      <top style="medium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medium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 style="thin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hair">
        <color auto="1"/>
      </left>
      <right/>
      <top style="medium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hair">
        <color auto="1"/>
      </left>
      <right/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indexed="64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5">
    <xf numFmtId="0" fontId="0" fillId="0" borderId="0" xfId="0"/>
    <xf numFmtId="44" fontId="0" fillId="0" borderId="0" xfId="1" applyFont="1" applyBorder="1"/>
    <xf numFmtId="8" fontId="0" fillId="0" borderId="0" xfId="0" applyNumberFormat="1"/>
    <xf numFmtId="0" fontId="0" fillId="0" borderId="0" xfId="0" applyAlignment="1">
      <alignment horizontal="center"/>
    </xf>
    <xf numFmtId="0" fontId="3" fillId="0" borderId="0" xfId="0" applyFont="1"/>
    <xf numFmtId="44" fontId="3" fillId="0" borderId="0" xfId="1" applyFont="1" applyFill="1" applyBorder="1" applyAlignment="1"/>
    <xf numFmtId="2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27" xfId="0" applyBorder="1"/>
    <xf numFmtId="0" fontId="6" fillId="0" borderId="0" xfId="0" applyFont="1"/>
    <xf numFmtId="0" fontId="9" fillId="0" borderId="0" xfId="0" applyFont="1"/>
    <xf numFmtId="0" fontId="15" fillId="2" borderId="3" xfId="0" applyFont="1" applyFill="1" applyBorder="1" applyAlignment="1">
      <alignment vertical="center"/>
    </xf>
    <xf numFmtId="0" fontId="0" fillId="0" borderId="0" xfId="0" applyAlignment="1">
      <alignment vertical="justify" wrapText="1"/>
    </xf>
    <xf numFmtId="0" fontId="14" fillId="3" borderId="0" xfId="0" applyFont="1" applyFill="1" applyAlignment="1">
      <alignment horizontal="center"/>
    </xf>
    <xf numFmtId="0" fontId="17" fillId="0" borderId="0" xfId="0" applyFont="1"/>
    <xf numFmtId="0" fontId="18" fillId="0" borderId="0" xfId="0" applyFont="1"/>
    <xf numFmtId="0" fontId="14" fillId="0" borderId="0" xfId="0" applyFont="1" applyAlignment="1">
      <alignment horizontal="center"/>
    </xf>
    <xf numFmtId="0" fontId="16" fillId="2" borderId="5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44" fontId="14" fillId="0" borderId="32" xfId="1" applyFont="1" applyBorder="1"/>
    <xf numFmtId="9" fontId="14" fillId="3" borderId="33" xfId="1" applyNumberFormat="1" applyFont="1" applyFill="1" applyBorder="1" applyAlignment="1">
      <alignment horizontal="center"/>
    </xf>
    <xf numFmtId="0" fontId="16" fillId="2" borderId="31" xfId="0" applyFont="1" applyFill="1" applyBorder="1" applyAlignment="1">
      <alignment horizontal="center" vertical="center" wrapText="1"/>
    </xf>
    <xf numFmtId="44" fontId="12" fillId="3" borderId="31" xfId="1" applyFont="1" applyFill="1" applyBorder="1" applyAlignment="1">
      <alignment horizontal="center" vertical="center" wrapText="1"/>
    </xf>
    <xf numFmtId="0" fontId="21" fillId="0" borderId="0" xfId="0" applyFont="1"/>
    <xf numFmtId="166" fontId="14" fillId="3" borderId="38" xfId="1" applyNumberFormat="1" applyFont="1" applyFill="1" applyBorder="1" applyAlignment="1">
      <alignment horizontal="right"/>
    </xf>
    <xf numFmtId="1" fontId="14" fillId="0" borderId="32" xfId="0" applyNumberFormat="1" applyFont="1" applyBorder="1" applyAlignment="1">
      <alignment horizontal="center"/>
    </xf>
    <xf numFmtId="0" fontId="3" fillId="0" borderId="0" xfId="0" applyFont="1" applyAlignment="1">
      <alignment vertical="justify"/>
    </xf>
    <xf numFmtId="0" fontId="7" fillId="0" borderId="0" xfId="0" applyFont="1" applyAlignment="1">
      <alignment vertical="center"/>
    </xf>
    <xf numFmtId="165" fontId="14" fillId="3" borderId="25" xfId="0" applyNumberFormat="1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>
      <alignment horizontal="center"/>
    </xf>
    <xf numFmtId="44" fontId="5" fillId="2" borderId="4" xfId="1" applyFont="1" applyFill="1" applyBorder="1" applyAlignment="1">
      <alignment horizontal="center"/>
    </xf>
    <xf numFmtId="1" fontId="14" fillId="3" borderId="0" xfId="0" applyNumberFormat="1" applyFont="1" applyFill="1" applyAlignment="1">
      <alignment horizontal="center"/>
    </xf>
    <xf numFmtId="9" fontId="14" fillId="3" borderId="0" xfId="1" applyNumberFormat="1" applyFont="1" applyFill="1" applyBorder="1" applyAlignment="1">
      <alignment horizontal="center"/>
    </xf>
    <xf numFmtId="44" fontId="14" fillId="3" borderId="0" xfId="1" applyFont="1" applyFill="1" applyBorder="1"/>
    <xf numFmtId="166" fontId="14" fillId="0" borderId="34" xfId="1" applyNumberFormat="1" applyFont="1" applyFill="1" applyBorder="1" applyAlignment="1">
      <alignment horizontal="right"/>
    </xf>
    <xf numFmtId="44" fontId="14" fillId="0" borderId="24" xfId="1" applyFont="1" applyFill="1" applyBorder="1"/>
    <xf numFmtId="0" fontId="15" fillId="2" borderId="5" xfId="0" applyFont="1" applyFill="1" applyBorder="1" applyAlignment="1">
      <alignment vertical="center"/>
    </xf>
    <xf numFmtId="0" fontId="14" fillId="3" borderId="45" xfId="0" applyFont="1" applyFill="1" applyBorder="1" applyAlignment="1">
      <alignment horizontal="left" indent="1"/>
    </xf>
    <xf numFmtId="0" fontId="0" fillId="2" borderId="25" xfId="0" applyFill="1" applyBorder="1"/>
    <xf numFmtId="0" fontId="15" fillId="2" borderId="1" xfId="0" applyFont="1" applyFill="1" applyBorder="1" applyAlignment="1">
      <alignment vertical="center"/>
    </xf>
    <xf numFmtId="0" fontId="24" fillId="0" borderId="18" xfId="0" applyFont="1" applyBorder="1" applyAlignment="1">
      <alignment horizontal="center"/>
    </xf>
    <xf numFmtId="166" fontId="14" fillId="0" borderId="39" xfId="1" applyNumberFormat="1" applyFont="1" applyFill="1" applyBorder="1" applyAlignment="1">
      <alignment horizontal="right"/>
    </xf>
    <xf numFmtId="44" fontId="14" fillId="0" borderId="34" xfId="1" applyFont="1" applyFill="1" applyBorder="1"/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15" fillId="2" borderId="3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59" xfId="0" applyBorder="1"/>
    <xf numFmtId="0" fontId="0" fillId="0" borderId="23" xfId="0" applyBorder="1"/>
    <xf numFmtId="0" fontId="27" fillId="0" borderId="28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44" fontId="0" fillId="0" borderId="31" xfId="0" applyNumberFormat="1" applyBorder="1"/>
    <xf numFmtId="0" fontId="27" fillId="0" borderId="17" xfId="0" applyFont="1" applyBorder="1" applyAlignment="1">
      <alignment horizontal="center" vertical="center"/>
    </xf>
    <xf numFmtId="0" fontId="0" fillId="0" borderId="58" xfId="0" applyBorder="1"/>
    <xf numFmtId="0" fontId="0" fillId="0" borderId="16" xfId="0" applyBorder="1"/>
    <xf numFmtId="6" fontId="10" fillId="2" borderId="5" xfId="0" applyNumberFormat="1" applyFont="1" applyFill="1" applyBorder="1" applyAlignment="1">
      <alignment horizontal="center"/>
    </xf>
    <xf numFmtId="8" fontId="28" fillId="2" borderId="5" xfId="0" applyNumberFormat="1" applyFont="1" applyFill="1" applyBorder="1" applyAlignment="1">
      <alignment horizontal="center"/>
    </xf>
    <xf numFmtId="0" fontId="2" fillId="2" borderId="31" xfId="0" applyFont="1" applyFill="1" applyBorder="1"/>
    <xf numFmtId="0" fontId="2" fillId="2" borderId="29" xfId="0" applyFont="1" applyFill="1" applyBorder="1"/>
    <xf numFmtId="164" fontId="14" fillId="3" borderId="14" xfId="1" applyNumberFormat="1" applyFont="1" applyFill="1" applyBorder="1"/>
    <xf numFmtId="164" fontId="14" fillId="0" borderId="24" xfId="1" applyNumberFormat="1" applyFont="1" applyFill="1" applyBorder="1"/>
    <xf numFmtId="0" fontId="24" fillId="0" borderId="64" xfId="0" applyFont="1" applyBorder="1" applyAlignment="1">
      <alignment horizontal="center" textRotation="90"/>
    </xf>
    <xf numFmtId="0" fontId="0" fillId="6" borderId="0" xfId="0" applyFill="1"/>
    <xf numFmtId="0" fontId="18" fillId="6" borderId="0" xfId="0" applyFont="1" applyFill="1" applyAlignment="1">
      <alignment horizontal="center" vertical="center"/>
    </xf>
    <xf numFmtId="166" fontId="13" fillId="0" borderId="32" xfId="1" applyNumberFormat="1" applyFont="1" applyFill="1" applyBorder="1" applyAlignment="1">
      <alignment horizontal="right"/>
    </xf>
    <xf numFmtId="166" fontId="13" fillId="0" borderId="38" xfId="1" applyNumberFormat="1" applyFont="1" applyFill="1" applyBorder="1" applyAlignment="1">
      <alignment horizontal="right"/>
    </xf>
    <xf numFmtId="44" fontId="13" fillId="0" borderId="14" xfId="1" applyFont="1" applyFill="1" applyBorder="1"/>
    <xf numFmtId="44" fontId="14" fillId="0" borderId="32" xfId="1" applyFont="1" applyFill="1" applyBorder="1"/>
    <xf numFmtId="9" fontId="14" fillId="0" borderId="33" xfId="1" applyNumberFormat="1" applyFont="1" applyFill="1" applyBorder="1" applyAlignment="1">
      <alignment horizontal="center"/>
    </xf>
    <xf numFmtId="167" fontId="14" fillId="0" borderId="35" xfId="1" applyNumberFormat="1" applyFont="1" applyFill="1" applyBorder="1" applyAlignment="1">
      <alignment horizontal="center"/>
    </xf>
    <xf numFmtId="166" fontId="14" fillId="0" borderId="25" xfId="1" applyNumberFormat="1" applyFont="1" applyFill="1" applyBorder="1" applyAlignment="1">
      <alignment horizontal="right"/>
    </xf>
    <xf numFmtId="164" fontId="14" fillId="0" borderId="25" xfId="1" applyNumberFormat="1" applyFont="1" applyFill="1" applyBorder="1"/>
    <xf numFmtId="166" fontId="14" fillId="0" borderId="18" xfId="1" applyNumberFormat="1" applyFont="1" applyFill="1" applyBorder="1" applyAlignment="1">
      <alignment horizontal="right"/>
    </xf>
    <xf numFmtId="164" fontId="14" fillId="0" borderId="18" xfId="1" applyNumberFormat="1" applyFont="1" applyFill="1" applyBorder="1"/>
    <xf numFmtId="0" fontId="29" fillId="0" borderId="0" xfId="0" applyFont="1" applyAlignment="1">
      <alignment vertical="center" textRotation="90"/>
    </xf>
    <xf numFmtId="8" fontId="10" fillId="2" borderId="6" xfId="0" applyNumberFormat="1" applyFont="1" applyFill="1" applyBorder="1" applyAlignment="1">
      <alignment horizontal="center"/>
    </xf>
    <xf numFmtId="8" fontId="10" fillId="2" borderId="5" xfId="0" applyNumberFormat="1" applyFont="1" applyFill="1" applyBorder="1" applyAlignment="1">
      <alignment horizontal="center"/>
    </xf>
    <xf numFmtId="44" fontId="0" fillId="0" borderId="15" xfId="0" applyNumberFormat="1" applyBorder="1"/>
    <xf numFmtId="0" fontId="24" fillId="0" borderId="43" xfId="0" applyFont="1" applyBorder="1" applyAlignment="1">
      <alignment horizontal="center"/>
    </xf>
    <xf numFmtId="0" fontId="14" fillId="0" borderId="48" xfId="0" applyFont="1" applyBorder="1" applyAlignment="1">
      <alignment horizontal="left" indent="1"/>
    </xf>
    <xf numFmtId="0" fontId="14" fillId="0" borderId="41" xfId="0" applyFont="1" applyBorder="1" applyAlignment="1">
      <alignment horizontal="center"/>
    </xf>
    <xf numFmtId="166" fontId="14" fillId="0" borderId="41" xfId="1" applyNumberFormat="1" applyFont="1" applyFill="1" applyBorder="1" applyAlignment="1">
      <alignment horizontal="right"/>
    </xf>
    <xf numFmtId="166" fontId="14" fillId="0" borderId="42" xfId="1" applyNumberFormat="1" applyFont="1" applyFill="1" applyBorder="1" applyAlignment="1">
      <alignment horizontal="right"/>
    </xf>
    <xf numFmtId="165" fontId="14" fillId="0" borderId="43" xfId="0" applyNumberFormat="1" applyFont="1" applyBorder="1" applyAlignment="1" applyProtection="1">
      <alignment horizontal="center"/>
      <protection locked="0"/>
    </xf>
    <xf numFmtId="44" fontId="14" fillId="0" borderId="21" xfId="1" applyFont="1" applyFill="1" applyBorder="1"/>
    <xf numFmtId="0" fontId="24" fillId="0" borderId="15" xfId="0" applyFont="1" applyBorder="1" applyAlignment="1">
      <alignment horizontal="center"/>
    </xf>
    <xf numFmtId="0" fontId="14" fillId="0" borderId="47" xfId="0" applyFont="1" applyBorder="1" applyAlignment="1">
      <alignment horizontal="left" indent="1"/>
    </xf>
    <xf numFmtId="0" fontId="14" fillId="0" borderId="36" xfId="0" applyFont="1" applyBorder="1" applyAlignment="1">
      <alignment horizontal="center"/>
    </xf>
    <xf numFmtId="166" fontId="14" fillId="0" borderId="36" xfId="1" applyNumberFormat="1" applyFont="1" applyFill="1" applyBorder="1" applyAlignment="1">
      <alignment horizontal="right"/>
    </xf>
    <xf numFmtId="166" fontId="14" fillId="0" borderId="40" xfId="1" applyNumberFormat="1" applyFont="1" applyFill="1" applyBorder="1" applyAlignment="1">
      <alignment horizontal="right"/>
    </xf>
    <xf numFmtId="165" fontId="14" fillId="0" borderId="15" xfId="0" applyNumberFormat="1" applyFont="1" applyBorder="1" applyAlignment="1" applyProtection="1">
      <alignment horizontal="center"/>
      <protection locked="0"/>
    </xf>
    <xf numFmtId="44" fontId="14" fillId="0" borderId="13" xfId="1" applyFont="1" applyFill="1" applyBorder="1"/>
    <xf numFmtId="0" fontId="14" fillId="0" borderId="45" xfId="0" applyFont="1" applyBorder="1" applyAlignment="1">
      <alignment horizontal="left" indent="1"/>
    </xf>
    <xf numFmtId="0" fontId="14" fillId="0" borderId="32" xfId="0" applyFont="1" applyBorder="1" applyAlignment="1">
      <alignment horizontal="center"/>
    </xf>
    <xf numFmtId="166" fontId="14" fillId="0" borderId="32" xfId="1" applyNumberFormat="1" applyFont="1" applyFill="1" applyBorder="1" applyAlignment="1">
      <alignment horizontal="right"/>
    </xf>
    <xf numFmtId="166" fontId="14" fillId="0" borderId="38" xfId="1" applyNumberFormat="1" applyFont="1" applyFill="1" applyBorder="1" applyAlignment="1">
      <alignment horizontal="right"/>
    </xf>
    <xf numFmtId="165" fontId="14" fillId="0" borderId="25" xfId="0" applyNumberFormat="1" applyFont="1" applyBorder="1" applyAlignment="1" applyProtection="1">
      <alignment horizontal="center"/>
      <protection locked="0"/>
    </xf>
    <xf numFmtId="44" fontId="14" fillId="0" borderId="14" xfId="1" applyFont="1" applyFill="1" applyBorder="1" applyAlignment="1">
      <alignment horizontal="right"/>
    </xf>
    <xf numFmtId="0" fontId="14" fillId="0" borderId="46" xfId="0" applyFont="1" applyBorder="1" applyAlignment="1">
      <alignment horizontal="left" indent="1"/>
    </xf>
    <xf numFmtId="0" fontId="14" fillId="0" borderId="34" xfId="0" applyFont="1" applyBorder="1" applyAlignment="1">
      <alignment horizontal="center"/>
    </xf>
    <xf numFmtId="165" fontId="14" fillId="0" borderId="18" xfId="0" applyNumberFormat="1" applyFont="1" applyBorder="1" applyAlignment="1" applyProtection="1">
      <alignment horizontal="center"/>
      <protection locked="0"/>
    </xf>
    <xf numFmtId="44" fontId="14" fillId="0" borderId="24" xfId="1" applyFont="1" applyFill="1" applyBorder="1" applyAlignment="1">
      <alignment horizontal="right"/>
    </xf>
    <xf numFmtId="44" fontId="14" fillId="0" borderId="13" xfId="1" applyFont="1" applyFill="1" applyBorder="1" applyAlignment="1">
      <alignment horizontal="right"/>
    </xf>
    <xf numFmtId="0" fontId="14" fillId="0" borderId="70" xfId="0" applyFont="1" applyBorder="1" applyAlignment="1">
      <alignment horizontal="left" indent="1"/>
    </xf>
    <xf numFmtId="165" fontId="23" fillId="0" borderId="25" xfId="0" applyNumberFormat="1" applyFont="1" applyBorder="1" applyAlignment="1" applyProtection="1">
      <alignment horizontal="center"/>
      <protection locked="0"/>
    </xf>
    <xf numFmtId="44" fontId="14" fillId="0" borderId="14" xfId="1" applyFont="1" applyFill="1" applyBorder="1"/>
    <xf numFmtId="0" fontId="11" fillId="0" borderId="46" xfId="0" applyFont="1" applyBorder="1" applyAlignment="1">
      <alignment horizontal="left" indent="1"/>
    </xf>
    <xf numFmtId="165" fontId="23" fillId="0" borderId="18" xfId="0" applyNumberFormat="1" applyFont="1" applyBorder="1" applyAlignment="1" applyProtection="1">
      <alignment horizontal="center"/>
      <protection locked="0"/>
    </xf>
    <xf numFmtId="0" fontId="13" fillId="0" borderId="47" xfId="0" applyFont="1" applyBorder="1" applyAlignment="1">
      <alignment horizontal="left" indent="1"/>
    </xf>
    <xf numFmtId="0" fontId="13" fillId="0" borderId="45" xfId="0" applyFont="1" applyBorder="1" applyAlignment="1">
      <alignment horizontal="left" indent="1"/>
    </xf>
    <xf numFmtId="0" fontId="13" fillId="0" borderId="32" xfId="0" applyFont="1" applyBorder="1" applyAlignment="1">
      <alignment horizontal="center"/>
    </xf>
    <xf numFmtId="165" fontId="13" fillId="0" borderId="25" xfId="0" applyNumberFormat="1" applyFont="1" applyBorder="1" applyAlignment="1" applyProtection="1">
      <alignment horizontal="center"/>
      <protection locked="0"/>
    </xf>
    <xf numFmtId="44" fontId="14" fillId="0" borderId="69" xfId="1" applyFont="1" applyFill="1" applyBorder="1"/>
    <xf numFmtId="1" fontId="14" fillId="0" borderId="34" xfId="0" applyNumberFormat="1" applyFont="1" applyBorder="1" applyAlignment="1">
      <alignment horizontal="center"/>
    </xf>
    <xf numFmtId="1" fontId="14" fillId="0" borderId="36" xfId="0" applyNumberFormat="1" applyFont="1" applyBorder="1" applyAlignment="1">
      <alignment horizontal="center"/>
    </xf>
    <xf numFmtId="44" fontId="14" fillId="0" borderId="36" xfId="1" applyFont="1" applyFill="1" applyBorder="1"/>
    <xf numFmtId="167" fontId="14" fillId="0" borderId="37" xfId="1" applyNumberFormat="1" applyFont="1" applyFill="1" applyBorder="1" applyAlignment="1">
      <alignment horizontal="center"/>
    </xf>
    <xf numFmtId="167" fontId="14" fillId="0" borderId="33" xfId="1" applyNumberFormat="1" applyFont="1" applyFill="1" applyBorder="1" applyAlignment="1">
      <alignment horizontal="center"/>
    </xf>
    <xf numFmtId="9" fontId="14" fillId="0" borderId="37" xfId="1" applyNumberFormat="1" applyFont="1" applyFill="1" applyBorder="1" applyAlignment="1">
      <alignment horizontal="center"/>
    </xf>
    <xf numFmtId="9" fontId="14" fillId="0" borderId="44" xfId="1" applyNumberFormat="1" applyFont="1" applyFill="1" applyBorder="1" applyAlignment="1">
      <alignment horizontal="center"/>
    </xf>
    <xf numFmtId="167" fontId="14" fillId="0" borderId="44" xfId="1" applyNumberFormat="1" applyFont="1" applyFill="1" applyBorder="1" applyAlignment="1">
      <alignment horizontal="center"/>
    </xf>
    <xf numFmtId="0" fontId="24" fillId="0" borderId="29" xfId="0" applyFont="1" applyBorder="1" applyAlignment="1">
      <alignment horizontal="center"/>
    </xf>
    <xf numFmtId="0" fontId="24" fillId="5" borderId="43" xfId="0" applyFont="1" applyFill="1" applyBorder="1" applyAlignment="1">
      <alignment horizontal="center"/>
    </xf>
    <xf numFmtId="0" fontId="24" fillId="5" borderId="18" xfId="0" applyFont="1" applyFill="1" applyBorder="1" applyAlignment="1">
      <alignment horizontal="center"/>
    </xf>
    <xf numFmtId="0" fontId="14" fillId="5" borderId="50" xfId="0" applyFont="1" applyFill="1" applyBorder="1" applyAlignment="1">
      <alignment horizontal="left" indent="1"/>
    </xf>
    <xf numFmtId="0" fontId="14" fillId="5" borderId="46" xfId="0" applyFont="1" applyFill="1" applyBorder="1" applyAlignment="1">
      <alignment horizontal="left" indent="1"/>
    </xf>
    <xf numFmtId="0" fontId="13" fillId="5" borderId="47" xfId="0" applyFont="1" applyFill="1" applyBorder="1" applyAlignment="1">
      <alignment horizontal="left" indent="1"/>
    </xf>
    <xf numFmtId="0" fontId="24" fillId="5" borderId="29" xfId="0" applyFont="1" applyFill="1" applyBorder="1" applyAlignment="1">
      <alignment horizontal="center"/>
    </xf>
    <xf numFmtId="0" fontId="14" fillId="5" borderId="47" xfId="0" applyFont="1" applyFill="1" applyBorder="1" applyAlignment="1">
      <alignment horizontal="left" indent="1"/>
    </xf>
    <xf numFmtId="0" fontId="24" fillId="8" borderId="18" xfId="0" applyFont="1" applyFill="1" applyBorder="1" applyAlignment="1">
      <alignment horizontal="center"/>
    </xf>
    <xf numFmtId="0" fontId="14" fillId="8" borderId="50" xfId="0" applyFont="1" applyFill="1" applyBorder="1" applyAlignment="1">
      <alignment horizontal="left" indent="1"/>
    </xf>
    <xf numFmtId="0" fontId="24" fillId="8" borderId="15" xfId="0" applyFont="1" applyFill="1" applyBorder="1" applyAlignment="1">
      <alignment horizontal="center"/>
    </xf>
    <xf numFmtId="0" fontId="14" fillId="8" borderId="46" xfId="0" applyFont="1" applyFill="1" applyBorder="1" applyAlignment="1">
      <alignment horizontal="left" indent="1"/>
    </xf>
    <xf numFmtId="0" fontId="11" fillId="8" borderId="45" xfId="0" applyFont="1" applyFill="1" applyBorder="1" applyAlignment="1">
      <alignment horizontal="left" indent="1"/>
    </xf>
    <xf numFmtId="0" fontId="11" fillId="8" borderId="47" xfId="0" applyFont="1" applyFill="1" applyBorder="1" applyAlignment="1">
      <alignment horizontal="left" indent="1"/>
    </xf>
    <xf numFmtId="0" fontId="24" fillId="9" borderId="18" xfId="0" applyFont="1" applyFill="1" applyBorder="1" applyAlignment="1">
      <alignment horizontal="center"/>
    </xf>
    <xf numFmtId="0" fontId="14" fillId="9" borderId="50" xfId="0" applyFont="1" applyFill="1" applyBorder="1" applyAlignment="1">
      <alignment horizontal="left" indent="1"/>
    </xf>
    <xf numFmtId="0" fontId="14" fillId="9" borderId="51" xfId="0" applyFont="1" applyFill="1" applyBorder="1" applyAlignment="1">
      <alignment horizontal="center"/>
    </xf>
    <xf numFmtId="166" fontId="14" fillId="9" borderId="51" xfId="1" applyNumberFormat="1" applyFont="1" applyFill="1" applyBorder="1" applyAlignment="1">
      <alignment horizontal="right"/>
    </xf>
    <xf numFmtId="166" fontId="14" fillId="9" borderId="52" xfId="1" applyNumberFormat="1" applyFont="1" applyFill="1" applyBorder="1" applyAlignment="1">
      <alignment horizontal="right"/>
    </xf>
    <xf numFmtId="165" fontId="14" fillId="9" borderId="49" xfId="0" applyNumberFormat="1" applyFont="1" applyFill="1" applyBorder="1" applyAlignment="1" applyProtection="1">
      <alignment horizontal="center"/>
      <protection locked="0"/>
    </xf>
    <xf numFmtId="44" fontId="14" fillId="9" borderId="69" xfId="1" applyFont="1" applyFill="1" applyBorder="1" applyAlignment="1">
      <alignment horizontal="right"/>
    </xf>
    <xf numFmtId="0" fontId="24" fillId="9" borderId="15" xfId="0" applyFont="1" applyFill="1" applyBorder="1" applyAlignment="1">
      <alignment horizontal="center"/>
    </xf>
    <xf numFmtId="0" fontId="14" fillId="9" borderId="46" xfId="0" applyFont="1" applyFill="1" applyBorder="1" applyAlignment="1">
      <alignment horizontal="left" indent="1"/>
    </xf>
    <xf numFmtId="0" fontId="14" fillId="9" borderId="34" xfId="0" applyFont="1" applyFill="1" applyBorder="1" applyAlignment="1">
      <alignment horizontal="center"/>
    </xf>
    <xf numFmtId="166" fontId="14" fillId="9" borderId="34" xfId="1" applyNumberFormat="1" applyFont="1" applyFill="1" applyBorder="1" applyAlignment="1">
      <alignment horizontal="right"/>
    </xf>
    <xf numFmtId="166" fontId="14" fillId="9" borderId="39" xfId="1" applyNumberFormat="1" applyFont="1" applyFill="1" applyBorder="1" applyAlignment="1">
      <alignment horizontal="right"/>
    </xf>
    <xf numFmtId="165" fontId="14" fillId="9" borderId="18" xfId="0" applyNumberFormat="1" applyFont="1" applyFill="1" applyBorder="1" applyAlignment="1" applyProtection="1">
      <alignment horizontal="center"/>
      <protection locked="0"/>
    </xf>
    <xf numFmtId="44" fontId="14" fillId="9" borderId="24" xfId="1" applyFont="1" applyFill="1" applyBorder="1" applyAlignment="1">
      <alignment horizontal="right"/>
    </xf>
    <xf numFmtId="0" fontId="11" fillId="9" borderId="45" xfId="0" applyFont="1" applyFill="1" applyBorder="1" applyAlignment="1">
      <alignment horizontal="left" indent="1"/>
    </xf>
    <xf numFmtId="0" fontId="14" fillId="9" borderId="32" xfId="0" applyFont="1" applyFill="1" applyBorder="1" applyAlignment="1">
      <alignment horizontal="center"/>
    </xf>
    <xf numFmtId="166" fontId="14" fillId="9" borderId="32" xfId="1" applyNumberFormat="1" applyFont="1" applyFill="1" applyBorder="1" applyAlignment="1">
      <alignment horizontal="right"/>
    </xf>
    <xf numFmtId="166" fontId="14" fillId="9" borderId="38" xfId="1" applyNumberFormat="1" applyFont="1" applyFill="1" applyBorder="1" applyAlignment="1">
      <alignment horizontal="right"/>
    </xf>
    <xf numFmtId="165" fontId="23" fillId="9" borderId="25" xfId="0" applyNumberFormat="1" applyFont="1" applyFill="1" applyBorder="1" applyAlignment="1" applyProtection="1">
      <alignment horizontal="center"/>
      <protection locked="0"/>
    </xf>
    <xf numFmtId="44" fontId="14" fillId="9" borderId="14" xfId="1" applyFont="1" applyFill="1" applyBorder="1"/>
    <xf numFmtId="0" fontId="11" fillId="9" borderId="47" xfId="0" applyFont="1" applyFill="1" applyBorder="1" applyAlignment="1">
      <alignment horizontal="left" indent="1"/>
    </xf>
    <xf numFmtId="0" fontId="14" fillId="9" borderId="36" xfId="0" applyFont="1" applyFill="1" applyBorder="1" applyAlignment="1">
      <alignment horizontal="center"/>
    </xf>
    <xf numFmtId="166" fontId="14" fillId="9" borderId="36" xfId="1" applyNumberFormat="1" applyFont="1" applyFill="1" applyBorder="1" applyAlignment="1">
      <alignment horizontal="right"/>
    </xf>
    <xf numFmtId="166" fontId="14" fillId="9" borderId="40" xfId="1" applyNumberFormat="1" applyFont="1" applyFill="1" applyBorder="1" applyAlignment="1">
      <alignment horizontal="right"/>
    </xf>
    <xf numFmtId="165" fontId="23" fillId="9" borderId="15" xfId="0" applyNumberFormat="1" applyFont="1" applyFill="1" applyBorder="1" applyAlignment="1" applyProtection="1">
      <alignment horizontal="center"/>
      <protection locked="0"/>
    </xf>
    <xf numFmtId="44" fontId="14" fillId="9" borderId="13" xfId="1" applyFont="1" applyFill="1" applyBorder="1"/>
    <xf numFmtId="0" fontId="13" fillId="9" borderId="47" xfId="0" applyFont="1" applyFill="1" applyBorder="1" applyAlignment="1">
      <alignment horizontal="left" indent="1"/>
    </xf>
    <xf numFmtId="165" fontId="14" fillId="9" borderId="15" xfId="1" applyNumberFormat="1" applyFont="1" applyFill="1" applyBorder="1" applyAlignment="1" applyProtection="1">
      <alignment horizontal="center"/>
      <protection locked="0"/>
    </xf>
    <xf numFmtId="44" fontId="14" fillId="9" borderId="13" xfId="1" applyFont="1" applyFill="1" applyBorder="1" applyAlignment="1">
      <alignment horizontal="right"/>
    </xf>
    <xf numFmtId="44" fontId="14" fillId="9" borderId="18" xfId="1" applyFont="1" applyFill="1" applyBorder="1"/>
    <xf numFmtId="0" fontId="30" fillId="9" borderId="18" xfId="0" applyFont="1" applyFill="1" applyBorder="1" applyAlignment="1">
      <alignment horizontal="center"/>
    </xf>
    <xf numFmtId="0" fontId="14" fillId="9" borderId="47" xfId="0" applyFont="1" applyFill="1" applyBorder="1" applyAlignment="1">
      <alignment horizontal="left" indent="1"/>
    </xf>
    <xf numFmtId="165" fontId="14" fillId="9" borderId="15" xfId="0" applyNumberFormat="1" applyFont="1" applyFill="1" applyBorder="1" applyAlignment="1" applyProtection="1">
      <alignment horizontal="center"/>
      <protection locked="0"/>
    </xf>
    <xf numFmtId="44" fontId="14" fillId="9" borderId="24" xfId="1" applyFont="1" applyFill="1" applyBorder="1"/>
    <xf numFmtId="0" fontId="24" fillId="9" borderId="43" xfId="0" applyFont="1" applyFill="1" applyBorder="1" applyAlignment="1">
      <alignment horizontal="center"/>
    </xf>
    <xf numFmtId="0" fontId="14" fillId="9" borderId="48" xfId="0" applyFont="1" applyFill="1" applyBorder="1" applyAlignment="1">
      <alignment horizontal="left" indent="1"/>
    </xf>
    <xf numFmtId="0" fontId="14" fillId="9" borderId="41" xfId="0" applyFont="1" applyFill="1" applyBorder="1" applyAlignment="1">
      <alignment horizontal="center"/>
    </xf>
    <xf numFmtId="166" fontId="14" fillId="9" borderId="41" xfId="1" applyNumberFormat="1" applyFont="1" applyFill="1" applyBorder="1" applyAlignment="1">
      <alignment horizontal="right"/>
    </xf>
    <xf numFmtId="166" fontId="14" fillId="9" borderId="42" xfId="1" applyNumberFormat="1" applyFont="1" applyFill="1" applyBorder="1" applyAlignment="1">
      <alignment horizontal="right"/>
    </xf>
    <xf numFmtId="165" fontId="14" fillId="9" borderId="43" xfId="0" applyNumberFormat="1" applyFont="1" applyFill="1" applyBorder="1" applyAlignment="1" applyProtection="1">
      <alignment horizontal="center"/>
      <protection locked="0"/>
    </xf>
    <xf numFmtId="44" fontId="14" fillId="9" borderId="21" xfId="1" applyFont="1" applyFill="1" applyBorder="1"/>
    <xf numFmtId="1" fontId="14" fillId="8" borderId="51" xfId="0" applyNumberFormat="1" applyFont="1" applyFill="1" applyBorder="1" applyAlignment="1">
      <alignment horizontal="center"/>
    </xf>
    <xf numFmtId="44" fontId="14" fillId="8" borderId="51" xfId="1" applyFont="1" applyFill="1" applyBorder="1"/>
    <xf numFmtId="9" fontId="14" fillId="8" borderId="53" xfId="1" applyNumberFormat="1" applyFont="1" applyFill="1" applyBorder="1" applyAlignment="1">
      <alignment horizontal="center"/>
    </xf>
    <xf numFmtId="1" fontId="14" fillId="8" borderId="34" xfId="0" applyNumberFormat="1" applyFont="1" applyFill="1" applyBorder="1" applyAlignment="1">
      <alignment horizontal="center"/>
    </xf>
    <xf numFmtId="44" fontId="14" fillId="8" borderId="34" xfId="1" applyFont="1" applyFill="1" applyBorder="1"/>
    <xf numFmtId="167" fontId="14" fillId="8" borderId="35" xfId="1" applyNumberFormat="1" applyFont="1" applyFill="1" applyBorder="1" applyAlignment="1">
      <alignment horizontal="center"/>
    </xf>
    <xf numFmtId="1" fontId="14" fillId="8" borderId="32" xfId="0" applyNumberFormat="1" applyFont="1" applyFill="1" applyBorder="1" applyAlignment="1">
      <alignment horizontal="center"/>
    </xf>
    <xf numFmtId="44" fontId="14" fillId="8" borderId="32" xfId="1" applyFont="1" applyFill="1" applyBorder="1"/>
    <xf numFmtId="167" fontId="14" fillId="8" borderId="33" xfId="1" applyNumberFormat="1" applyFont="1" applyFill="1" applyBorder="1" applyAlignment="1">
      <alignment horizontal="center"/>
    </xf>
    <xf numFmtId="1" fontId="14" fillId="8" borderId="36" xfId="0" applyNumberFormat="1" applyFont="1" applyFill="1" applyBorder="1" applyAlignment="1">
      <alignment horizontal="center"/>
    </xf>
    <xf numFmtId="44" fontId="14" fillId="8" borderId="36" xfId="1" applyFont="1" applyFill="1" applyBorder="1"/>
    <xf numFmtId="167" fontId="14" fillId="8" borderId="37" xfId="1" applyNumberFormat="1" applyFont="1" applyFill="1" applyBorder="1" applyAlignment="1">
      <alignment horizontal="center"/>
    </xf>
    <xf numFmtId="0" fontId="13" fillId="8" borderId="47" xfId="0" applyFont="1" applyFill="1" applyBorder="1" applyAlignment="1">
      <alignment horizontal="left" indent="1"/>
    </xf>
    <xf numFmtId="9" fontId="14" fillId="8" borderId="37" xfId="1" applyNumberFormat="1" applyFont="1" applyFill="1" applyBorder="1" applyAlignment="1">
      <alignment horizontal="center"/>
    </xf>
    <xf numFmtId="0" fontId="24" fillId="8" borderId="29" xfId="0" applyFont="1" applyFill="1" applyBorder="1" applyAlignment="1">
      <alignment horizontal="center"/>
    </xf>
    <xf numFmtId="0" fontId="14" fillId="8" borderId="47" xfId="0" applyFont="1" applyFill="1" applyBorder="1" applyAlignment="1">
      <alignment horizontal="left" indent="1"/>
    </xf>
    <xf numFmtId="167" fontId="14" fillId="8" borderId="53" xfId="1" applyNumberFormat="1" applyFont="1" applyFill="1" applyBorder="1" applyAlignment="1">
      <alignment horizontal="center"/>
    </xf>
    <xf numFmtId="0" fontId="24" fillId="8" borderId="43" xfId="0" applyFont="1" applyFill="1" applyBorder="1" applyAlignment="1">
      <alignment horizontal="center"/>
    </xf>
    <xf numFmtId="0" fontId="14" fillId="8" borderId="48" xfId="0" applyFont="1" applyFill="1" applyBorder="1" applyAlignment="1">
      <alignment horizontal="left" indent="1"/>
    </xf>
    <xf numFmtId="167" fontId="14" fillId="8" borderId="44" xfId="1" applyNumberFormat="1" applyFont="1" applyFill="1" applyBorder="1" applyAlignment="1">
      <alignment horizontal="center"/>
    </xf>
    <xf numFmtId="44" fontId="12" fillId="8" borderId="6" xfId="1" applyFont="1" applyFill="1" applyBorder="1" applyAlignment="1">
      <alignment horizontal="center" vertical="center" wrapText="1"/>
    </xf>
    <xf numFmtId="44" fontId="12" fillId="8" borderId="31" xfId="1" applyFont="1" applyFill="1" applyBorder="1" applyAlignment="1">
      <alignment horizontal="center" vertical="center" wrapText="1"/>
    </xf>
    <xf numFmtId="164" fontId="14" fillId="0" borderId="14" xfId="1" applyNumberFormat="1" applyFont="1" applyFill="1" applyBorder="1" applyAlignment="1">
      <alignment horizontal="right"/>
    </xf>
    <xf numFmtId="164" fontId="14" fillId="0" borderId="24" xfId="1" applyNumberFormat="1" applyFont="1" applyFill="1" applyBorder="1" applyAlignment="1">
      <alignment horizontal="right"/>
    </xf>
    <xf numFmtId="164" fontId="14" fillId="0" borderId="13" xfId="1" applyNumberFormat="1" applyFont="1" applyFill="1" applyBorder="1" applyAlignment="1">
      <alignment horizontal="right"/>
    </xf>
    <xf numFmtId="164" fontId="14" fillId="0" borderId="14" xfId="1" applyNumberFormat="1" applyFont="1" applyFill="1" applyBorder="1"/>
    <xf numFmtId="0" fontId="13" fillId="0" borderId="46" xfId="0" applyFont="1" applyBorder="1" applyAlignment="1">
      <alignment horizontal="left" indent="1"/>
    </xf>
    <xf numFmtId="0" fontId="14" fillId="0" borderId="25" xfId="0" applyFont="1" applyBorder="1" applyAlignment="1">
      <alignment horizontal="left" indent="1"/>
    </xf>
    <xf numFmtId="0" fontId="14" fillId="0" borderId="18" xfId="0" applyFont="1" applyBorder="1" applyAlignment="1">
      <alignment horizontal="left" indent="1"/>
    </xf>
    <xf numFmtId="0" fontId="14" fillId="0" borderId="15" xfId="0" applyFont="1" applyBorder="1" applyAlignment="1">
      <alignment horizontal="left" indent="1"/>
    </xf>
    <xf numFmtId="166" fontId="14" fillId="0" borderId="15" xfId="1" applyNumberFormat="1" applyFont="1" applyFill="1" applyBorder="1" applyAlignment="1">
      <alignment horizontal="right"/>
    </xf>
    <xf numFmtId="164" fontId="14" fillId="0" borderId="15" xfId="1" applyNumberFormat="1" applyFont="1" applyFill="1" applyBorder="1"/>
    <xf numFmtId="166" fontId="14" fillId="5" borderId="52" xfId="1" applyNumberFormat="1" applyFont="1" applyFill="1" applyBorder="1" applyAlignment="1">
      <alignment horizontal="right"/>
    </xf>
    <xf numFmtId="165" fontId="14" fillId="5" borderId="49" xfId="0" applyNumberFormat="1" applyFont="1" applyFill="1" applyBorder="1" applyAlignment="1" applyProtection="1">
      <alignment horizontal="center"/>
      <protection locked="0"/>
    </xf>
    <xf numFmtId="164" fontId="14" fillId="5" borderId="69" xfId="1" applyNumberFormat="1" applyFont="1" applyFill="1" applyBorder="1" applyAlignment="1">
      <alignment horizontal="right"/>
    </xf>
    <xf numFmtId="166" fontId="14" fillId="5" borderId="39" xfId="1" applyNumberFormat="1" applyFont="1" applyFill="1" applyBorder="1" applyAlignment="1">
      <alignment horizontal="right"/>
    </xf>
    <xf numFmtId="165" fontId="14" fillId="5" borderId="18" xfId="0" applyNumberFormat="1" applyFont="1" applyFill="1" applyBorder="1" applyAlignment="1" applyProtection="1">
      <alignment horizontal="center"/>
      <protection locked="0"/>
    </xf>
    <xf numFmtId="164" fontId="14" fillId="5" borderId="24" xfId="1" applyNumberFormat="1" applyFont="1" applyFill="1" applyBorder="1" applyAlignment="1">
      <alignment horizontal="right"/>
    </xf>
    <xf numFmtId="0" fontId="13" fillId="5" borderId="45" xfId="0" applyFont="1" applyFill="1" applyBorder="1" applyAlignment="1">
      <alignment horizontal="left" indent="1"/>
    </xf>
    <xf numFmtId="166" fontId="14" fillId="5" borderId="38" xfId="1" applyNumberFormat="1" applyFont="1" applyFill="1" applyBorder="1" applyAlignment="1">
      <alignment horizontal="right"/>
    </xf>
    <xf numFmtId="165" fontId="14" fillId="5" borderId="25" xfId="0" applyNumberFormat="1" applyFont="1" applyFill="1" applyBorder="1" applyAlignment="1" applyProtection="1">
      <alignment horizontal="center"/>
      <protection locked="0"/>
    </xf>
    <xf numFmtId="164" fontId="14" fillId="5" borderId="14" xfId="1" applyNumberFormat="1" applyFont="1" applyFill="1" applyBorder="1"/>
    <xf numFmtId="0" fontId="24" fillId="5" borderId="15" xfId="0" applyFont="1" applyFill="1" applyBorder="1" applyAlignment="1">
      <alignment horizontal="center"/>
    </xf>
    <xf numFmtId="166" fontId="14" fillId="5" borderId="40" xfId="1" applyNumberFormat="1" applyFont="1" applyFill="1" applyBorder="1" applyAlignment="1">
      <alignment horizontal="right"/>
    </xf>
    <xf numFmtId="165" fontId="14" fillId="5" borderId="15" xfId="0" applyNumberFormat="1" applyFont="1" applyFill="1" applyBorder="1" applyAlignment="1" applyProtection="1">
      <alignment horizontal="center"/>
      <protection locked="0"/>
    </xf>
    <xf numFmtId="164" fontId="14" fillId="5" borderId="13" xfId="1" applyNumberFormat="1" applyFont="1" applyFill="1" applyBorder="1"/>
    <xf numFmtId="0" fontId="13" fillId="5" borderId="71" xfId="0" applyFont="1" applyFill="1" applyBorder="1" applyAlignment="1">
      <alignment horizontal="left" indent="1"/>
    </xf>
    <xf numFmtId="165" fontId="14" fillId="5" borderId="15" xfId="1" applyNumberFormat="1" applyFont="1" applyFill="1" applyBorder="1" applyAlignment="1" applyProtection="1">
      <alignment horizontal="center"/>
      <protection locked="0"/>
    </xf>
    <xf numFmtId="164" fontId="14" fillId="5" borderId="13" xfId="1" applyNumberFormat="1" applyFont="1" applyFill="1" applyBorder="1" applyAlignment="1">
      <alignment horizontal="right"/>
    </xf>
    <xf numFmtId="166" fontId="14" fillId="5" borderId="34" xfId="1" applyNumberFormat="1" applyFont="1" applyFill="1" applyBorder="1" applyAlignment="1">
      <alignment horizontal="right"/>
    </xf>
    <xf numFmtId="164" fontId="14" fillId="5" borderId="24" xfId="1" applyNumberFormat="1" applyFont="1" applyFill="1" applyBorder="1"/>
    <xf numFmtId="166" fontId="14" fillId="5" borderId="36" xfId="1" applyNumberFormat="1" applyFont="1" applyFill="1" applyBorder="1" applyAlignment="1">
      <alignment horizontal="right"/>
    </xf>
    <xf numFmtId="0" fontId="14" fillId="5" borderId="18" xfId="0" applyFont="1" applyFill="1" applyBorder="1" applyAlignment="1">
      <alignment horizontal="left" indent="1"/>
    </xf>
    <xf numFmtId="166" fontId="14" fillId="5" borderId="18" xfId="1" applyNumberFormat="1" applyFont="1" applyFill="1" applyBorder="1" applyAlignment="1">
      <alignment horizontal="right"/>
    </xf>
    <xf numFmtId="164" fontId="14" fillId="5" borderId="18" xfId="1" applyNumberFormat="1" applyFont="1" applyFill="1" applyBorder="1"/>
    <xf numFmtId="8" fontId="10" fillId="2" borderId="4" xfId="0" applyNumberFormat="1" applyFont="1" applyFill="1" applyBorder="1" applyAlignment="1">
      <alignment horizontal="center"/>
    </xf>
    <xf numFmtId="0" fontId="0" fillId="0" borderId="54" xfId="0" applyBorder="1"/>
    <xf numFmtId="0" fontId="0" fillId="0" borderId="61" xfId="0" applyBorder="1"/>
    <xf numFmtId="0" fontId="0" fillId="0" borderId="22" xfId="0" applyBorder="1"/>
    <xf numFmtId="0" fontId="0" fillId="0" borderId="64" xfId="0" applyBorder="1"/>
    <xf numFmtId="0" fontId="0" fillId="0" borderId="55" xfId="0" applyBorder="1"/>
    <xf numFmtId="0" fontId="0" fillId="0" borderId="62" xfId="0" applyBorder="1"/>
    <xf numFmtId="0" fontId="12" fillId="5" borderId="6" xfId="0" applyFont="1" applyFill="1" applyBorder="1" applyAlignment="1">
      <alignment horizontal="center"/>
    </xf>
    <xf numFmtId="0" fontId="12" fillId="5" borderId="5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44" fontId="0" fillId="7" borderId="29" xfId="1" applyFont="1" applyFill="1" applyBorder="1"/>
    <xf numFmtId="0" fontId="27" fillId="0" borderId="57" xfId="0" applyFont="1" applyBorder="1" applyAlignment="1">
      <alignment horizontal="center" vertical="center"/>
    </xf>
    <xf numFmtId="0" fontId="0" fillId="0" borderId="77" xfId="0" applyBorder="1"/>
    <xf numFmtId="0" fontId="0" fillId="0" borderId="78" xfId="0" applyBorder="1"/>
    <xf numFmtId="0" fontId="0" fillId="0" borderId="73" xfId="0" applyBorder="1"/>
    <xf numFmtId="0" fontId="0" fillId="0" borderId="79" xfId="0" applyBorder="1"/>
    <xf numFmtId="0" fontId="27" fillId="7" borderId="28" xfId="0" applyFont="1" applyFill="1" applyBorder="1" applyAlignment="1">
      <alignment horizontal="center" vertical="center"/>
    </xf>
    <xf numFmtId="0" fontId="0" fillId="7" borderId="59" xfId="0" applyFill="1" applyBorder="1"/>
    <xf numFmtId="0" fontId="0" fillId="7" borderId="27" xfId="0" applyFill="1" applyBorder="1"/>
    <xf numFmtId="0" fontId="0" fillId="7" borderId="54" xfId="0" applyFill="1" applyBorder="1"/>
    <xf numFmtId="0" fontId="0" fillId="7" borderId="80" xfId="0" applyFill="1" applyBorder="1"/>
    <xf numFmtId="0" fontId="27" fillId="7" borderId="17" xfId="0" applyFont="1" applyFill="1" applyBorder="1" applyAlignment="1">
      <alignment horizontal="center" vertical="center"/>
    </xf>
    <xf numFmtId="0" fontId="0" fillId="7" borderId="58" xfId="0" applyFill="1" applyBorder="1"/>
    <xf numFmtId="0" fontId="0" fillId="7" borderId="16" xfId="0" applyFill="1" applyBorder="1"/>
    <xf numFmtId="0" fontId="0" fillId="7" borderId="55" xfId="0" applyFill="1" applyBorder="1"/>
    <xf numFmtId="0" fontId="0" fillId="7" borderId="81" xfId="0" applyFill="1" applyBorder="1"/>
    <xf numFmtId="44" fontId="0" fillId="0" borderId="43" xfId="1" applyFont="1" applyBorder="1"/>
    <xf numFmtId="44" fontId="0" fillId="7" borderId="15" xfId="1" applyFont="1" applyFill="1" applyBorder="1"/>
    <xf numFmtId="0" fontId="27" fillId="0" borderId="63" xfId="0" applyFont="1" applyBorder="1" applyAlignment="1">
      <alignment horizontal="center" vertical="center"/>
    </xf>
    <xf numFmtId="0" fontId="0" fillId="0" borderId="82" xfId="0" applyBorder="1"/>
    <xf numFmtId="0" fontId="0" fillId="0" borderId="83" xfId="0" applyBorder="1"/>
    <xf numFmtId="0" fontId="0" fillId="0" borderId="84" xfId="0" applyBorder="1"/>
    <xf numFmtId="0" fontId="27" fillId="7" borderId="56" xfId="0" applyFont="1" applyFill="1" applyBorder="1" applyAlignment="1">
      <alignment horizontal="center" vertical="center"/>
    </xf>
    <xf numFmtId="0" fontId="0" fillId="7" borderId="65" xfId="0" applyFill="1" applyBorder="1"/>
    <xf numFmtId="0" fontId="0" fillId="7" borderId="66" xfId="0" applyFill="1" applyBorder="1"/>
    <xf numFmtId="0" fontId="0" fillId="7" borderId="67" xfId="0" applyFill="1" applyBorder="1"/>
    <xf numFmtId="165" fontId="0" fillId="0" borderId="25" xfId="2" applyNumberFormat="1" applyFont="1" applyFill="1" applyBorder="1"/>
    <xf numFmtId="165" fontId="0" fillId="7" borderId="25" xfId="2" applyNumberFormat="1" applyFont="1" applyFill="1" applyBorder="1"/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8" fillId="6" borderId="0" xfId="0" applyFont="1" applyFill="1" applyAlignment="1">
      <alignment horizontal="center"/>
    </xf>
    <xf numFmtId="0" fontId="19" fillId="4" borderId="3" xfId="0" applyFont="1" applyFill="1" applyBorder="1" applyAlignment="1">
      <alignment horizontal="left" vertical="center" wrapText="1" indent="2"/>
    </xf>
    <xf numFmtId="0" fontId="19" fillId="4" borderId="1" xfId="0" applyFont="1" applyFill="1" applyBorder="1" applyAlignment="1">
      <alignment horizontal="left" vertical="center" wrapText="1" indent="2"/>
    </xf>
    <xf numFmtId="0" fontId="19" fillId="4" borderId="2" xfId="0" applyFont="1" applyFill="1" applyBorder="1" applyAlignment="1">
      <alignment horizontal="left" vertical="center" wrapText="1" indent="2"/>
    </xf>
    <xf numFmtId="0" fontId="19" fillId="4" borderId="8" xfId="0" applyFont="1" applyFill="1" applyBorder="1" applyAlignment="1">
      <alignment horizontal="left" vertical="center" wrapText="1" indent="2"/>
    </xf>
    <xf numFmtId="0" fontId="19" fillId="4" borderId="0" xfId="0" applyFont="1" applyFill="1" applyAlignment="1">
      <alignment horizontal="left" vertical="center" wrapText="1" indent="2"/>
    </xf>
    <xf numFmtId="0" fontId="19" fillId="4" borderId="9" xfId="0" applyFont="1" applyFill="1" applyBorder="1" applyAlignment="1">
      <alignment horizontal="left" vertical="center" wrapText="1" indent="2"/>
    </xf>
    <xf numFmtId="0" fontId="19" fillId="4" borderId="12" xfId="0" applyFont="1" applyFill="1" applyBorder="1" applyAlignment="1">
      <alignment horizontal="left" vertical="center" wrapText="1" indent="2"/>
    </xf>
    <xf numFmtId="0" fontId="19" fillId="4" borderId="11" xfId="0" applyFont="1" applyFill="1" applyBorder="1" applyAlignment="1">
      <alignment horizontal="left" vertical="center" wrapText="1" indent="2"/>
    </xf>
    <xf numFmtId="0" fontId="19" fillId="4" borderId="10" xfId="0" applyFont="1" applyFill="1" applyBorder="1" applyAlignment="1">
      <alignment horizontal="left" vertical="center" wrapText="1" indent="2"/>
    </xf>
    <xf numFmtId="0" fontId="18" fillId="6" borderId="1" xfId="0" applyFont="1" applyFill="1" applyBorder="1" applyAlignment="1">
      <alignment horizontal="center" vertical="center"/>
    </xf>
    <xf numFmtId="0" fontId="18" fillId="6" borderId="0" xfId="0" applyFont="1" applyFill="1" applyAlignment="1">
      <alignment horizontal="center" vertical="center"/>
    </xf>
    <xf numFmtId="0" fontId="0" fillId="0" borderId="7" xfId="0" applyBorder="1" applyAlignment="1">
      <alignment horizontal="center"/>
    </xf>
    <xf numFmtId="0" fontId="7" fillId="0" borderId="7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3" fillId="4" borderId="0" xfId="0" applyFont="1" applyFill="1" applyAlignment="1">
      <alignment horizontal="center" vertical="justify"/>
    </xf>
    <xf numFmtId="0" fontId="16" fillId="5" borderId="6" xfId="0" applyFont="1" applyFill="1" applyBorder="1" applyAlignment="1">
      <alignment horizontal="center" vertical="center"/>
    </xf>
    <xf numFmtId="0" fontId="16" fillId="5" borderId="4" xfId="0" applyFont="1" applyFill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/>
    </xf>
    <xf numFmtId="0" fontId="16" fillId="5" borderId="68" xfId="0" applyFont="1" applyFill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0" fontId="18" fillId="0" borderId="0" xfId="0" applyFont="1" applyAlignment="1">
      <alignment horizontal="right"/>
    </xf>
    <xf numFmtId="0" fontId="18" fillId="0" borderId="9" xfId="0" applyFont="1" applyBorder="1" applyAlignment="1">
      <alignment horizontal="right"/>
    </xf>
    <xf numFmtId="0" fontId="5" fillId="2" borderId="30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26" fillId="0" borderId="73" xfId="0" applyFont="1" applyBorder="1" applyAlignment="1">
      <alignment horizontal="left" vertical="center"/>
    </xf>
    <xf numFmtId="0" fontId="26" fillId="0" borderId="7" xfId="0" applyFont="1" applyBorder="1" applyAlignment="1">
      <alignment horizontal="left" vertical="center"/>
    </xf>
    <xf numFmtId="0" fontId="26" fillId="0" borderId="69" xfId="0" applyFont="1" applyBorder="1" applyAlignment="1">
      <alignment horizontal="left" vertical="center"/>
    </xf>
    <xf numFmtId="0" fontId="24" fillId="7" borderId="56" xfId="0" applyFont="1" applyFill="1" applyBorder="1" applyAlignment="1">
      <alignment horizontal="center" vertical="center"/>
    </xf>
    <xf numFmtId="0" fontId="24" fillId="7" borderId="75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26" fillId="0" borderId="22" xfId="0" applyFont="1" applyBorder="1" applyAlignment="1">
      <alignment horizontal="left" vertical="center"/>
    </xf>
    <xf numFmtId="0" fontId="26" fillId="0" borderId="60" xfId="0" applyFont="1" applyBorder="1" applyAlignment="1">
      <alignment horizontal="left" vertical="center"/>
    </xf>
    <xf numFmtId="0" fontId="26" fillId="0" borderId="21" xfId="0" applyFont="1" applyBorder="1" applyAlignment="1">
      <alignment horizontal="left" vertical="center"/>
    </xf>
    <xf numFmtId="0" fontId="26" fillId="7" borderId="54" xfId="0" applyFont="1" applyFill="1" applyBorder="1" applyAlignment="1">
      <alignment horizontal="left" vertical="center"/>
    </xf>
    <xf numFmtId="0" fontId="26" fillId="7" borderId="74" xfId="0" applyFont="1" applyFill="1" applyBorder="1" applyAlignment="1">
      <alignment horizontal="left" vertical="center"/>
    </xf>
    <xf numFmtId="0" fontId="26" fillId="7" borderId="14" xfId="0" applyFont="1" applyFill="1" applyBorder="1" applyAlignment="1">
      <alignment horizontal="left" vertical="center"/>
    </xf>
    <xf numFmtId="0" fontId="26" fillId="7" borderId="55" xfId="0" applyFont="1" applyFill="1" applyBorder="1" applyAlignment="1">
      <alignment horizontal="left" vertical="center"/>
    </xf>
    <xf numFmtId="0" fontId="26" fillId="7" borderId="76" xfId="0" applyFont="1" applyFill="1" applyBorder="1" applyAlignment="1">
      <alignment horizontal="left" vertical="center"/>
    </xf>
    <xf numFmtId="0" fontId="26" fillId="7" borderId="13" xfId="0" applyFont="1" applyFill="1" applyBorder="1" applyAlignment="1">
      <alignment horizontal="left" vertical="center"/>
    </xf>
    <xf numFmtId="0" fontId="26" fillId="0" borderId="27" xfId="0" applyFont="1" applyBorder="1" applyAlignment="1">
      <alignment horizontal="left" vertical="center"/>
    </xf>
    <xf numFmtId="0" fontId="26" fillId="0" borderId="26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72" xfId="0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left" vertical="center"/>
    </xf>
    <xf numFmtId="0" fontId="24" fillId="0" borderId="1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11" xfId="0" applyFont="1" applyBorder="1" applyAlignment="1">
      <alignment horizontal="left" vertical="center"/>
    </xf>
    <xf numFmtId="0" fontId="24" fillId="0" borderId="10" xfId="0" applyFont="1" applyBorder="1" applyAlignment="1">
      <alignment horizontal="left" vertical="center"/>
    </xf>
    <xf numFmtId="0" fontId="24" fillId="0" borderId="6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0" fillId="5" borderId="6" xfId="0" applyFont="1" applyFill="1" applyBorder="1" applyAlignment="1">
      <alignment horizontal="center"/>
    </xf>
    <xf numFmtId="0" fontId="10" fillId="5" borderId="4" xfId="0" applyFont="1" applyFill="1" applyBorder="1" applyAlignment="1">
      <alignment horizontal="center"/>
    </xf>
    <xf numFmtId="0" fontId="14" fillId="0" borderId="6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24" fillId="0" borderId="56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</cellXfs>
  <cellStyles count="3">
    <cellStyle name="Milliers" xfId="2" builtinId="3"/>
    <cellStyle name="Monétaire" xfId="1" builtinId="4"/>
    <cellStyle name="Normal" xfId="0" builtinId="0"/>
  </cellStyles>
  <dxfs count="2">
    <dxf>
      <font>
        <color rgb="FF9C0006"/>
      </font>
    </dxf>
    <dxf>
      <font>
        <color rgb="FF9C0006"/>
      </font>
    </dxf>
  </dxfs>
  <tableStyles count="0" defaultTableStyle="TableStyleMedium2" defaultPivotStyle="PivotStyleLight16"/>
  <colors>
    <mruColors>
      <color rgb="FFFFFF66"/>
      <color rgb="FF3AB03A"/>
      <color rgb="FFFFFF99"/>
      <color rgb="FFFD819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241893</xdr:colOff>
      <xdr:row>0</xdr:row>
      <xdr:rowOff>110846</xdr:rowOff>
    </xdr:from>
    <xdr:ext cx="1590675" cy="1384759"/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893" y="110846"/>
          <a:ext cx="1590675" cy="1384759"/>
        </a:xfrm>
        <a:prstGeom prst="rect">
          <a:avLst/>
        </a:prstGeom>
      </xdr:spPr>
    </xdr:pic>
    <xdr:clientData/>
  </xdr:oneCellAnchor>
  <xdr:twoCellAnchor>
    <xdr:from>
      <xdr:col>1</xdr:col>
      <xdr:colOff>564167</xdr:colOff>
      <xdr:row>5</xdr:row>
      <xdr:rowOff>66674</xdr:rowOff>
    </xdr:from>
    <xdr:to>
      <xdr:col>6</xdr:col>
      <xdr:colOff>364139</xdr:colOff>
      <xdr:row>7</xdr:row>
      <xdr:rowOff>3662</xdr:rowOff>
    </xdr:to>
    <xdr:grpSp>
      <xdr:nvGrpSpPr>
        <xdr:cNvPr id="9" name="Groupe 8">
          <a:extLst>
            <a:ext uri="{FF2B5EF4-FFF2-40B4-BE49-F238E27FC236}">
              <a16:creationId xmlns:a16="http://schemas.microsoft.com/office/drawing/2014/main" id="{74EB7B6B-F365-4C51-925C-91F027CC0E0F}"/>
            </a:ext>
          </a:extLst>
        </xdr:cNvPr>
        <xdr:cNvGrpSpPr/>
      </xdr:nvGrpSpPr>
      <xdr:grpSpPr>
        <a:xfrm>
          <a:off x="899300" y="1618077"/>
          <a:ext cx="5960010" cy="906047"/>
          <a:chOff x="648054" y="1628775"/>
          <a:chExt cx="5629272" cy="933451"/>
        </a:xfrm>
      </xdr:grpSpPr>
      <xdr:sp macro="" textlink="">
        <xdr:nvSpPr>
          <xdr:cNvPr id="5" name="ZoneTexte 4">
            <a:extLst>
              <a:ext uri="{FF2B5EF4-FFF2-40B4-BE49-F238E27FC236}">
                <a16:creationId xmlns:a16="http://schemas.microsoft.com/office/drawing/2014/main" id="{6E7E66DC-67AA-4B9B-BD6F-F6C39C97C596}"/>
              </a:ext>
            </a:extLst>
          </xdr:cNvPr>
          <xdr:cNvSpPr txBox="1"/>
        </xdr:nvSpPr>
        <xdr:spPr>
          <a:xfrm>
            <a:off x="1143351" y="1628775"/>
            <a:ext cx="5133975" cy="933451"/>
          </a:xfrm>
          <a:prstGeom prst="rect">
            <a:avLst/>
          </a:prstGeom>
          <a:solidFill>
            <a:srgbClr val="FFFF99"/>
          </a:solidFill>
          <a:ln w="285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l"/>
            <a:r>
              <a:rPr lang="fr-CA" sz="1200"/>
              <a:t>1. </a:t>
            </a:r>
            <a:r>
              <a:rPr lang="fr-CA" sz="1200" b="1"/>
              <a:t>La</a:t>
            </a:r>
            <a:r>
              <a:rPr lang="fr-CA" sz="1200" b="1" baseline="0"/>
              <a:t> commande doit être donnée MINIMUM 14 JOURS à l'avance   </a:t>
            </a:r>
            <a:br>
              <a:rPr lang="fr-CA" sz="1200" b="1" baseline="0"/>
            </a:br>
            <a:r>
              <a:rPr lang="fr-CA" sz="1200" b="1" baseline="0"/>
              <a:t>    | Lundi au vendredi, avant 13h.</a:t>
            </a:r>
            <a:br>
              <a:rPr lang="fr-CA" sz="1200" b="1" baseline="0"/>
            </a:br>
            <a:r>
              <a:rPr lang="fr-CA" sz="1200" baseline="0"/>
              <a:t>2. Envoyer votre commande par courriel à </a:t>
            </a:r>
            <a:r>
              <a:rPr lang="fr-CA" sz="1200" b="1" u="sng" baseline="0"/>
              <a:t>ventes@vacheamaillotte.com</a:t>
            </a:r>
            <a:r>
              <a:rPr lang="fr-CA" sz="1200" baseline="0"/>
              <a:t>. </a:t>
            </a:r>
            <a:br>
              <a:rPr lang="fr-CA" sz="1200" baseline="0"/>
            </a:br>
            <a:r>
              <a:rPr lang="fr-CA" sz="1200" baseline="0"/>
              <a:t>3. Livraison de commandes disponibles seulement du </a:t>
            </a:r>
            <a:r>
              <a:rPr lang="fr-CA" sz="1200" b="1" baseline="0"/>
              <a:t>mercredi au vendredi</a:t>
            </a:r>
            <a:r>
              <a:rPr lang="fr-CA" sz="1200" baseline="0"/>
              <a:t>.</a:t>
            </a:r>
            <a:endParaRPr lang="fr-CA" sz="1200"/>
          </a:p>
        </xdr:txBody>
      </xdr:sp>
      <xdr:sp macro="" textlink="">
        <xdr:nvSpPr>
          <xdr:cNvPr id="8" name="ZoneTexte 7">
            <a:extLst>
              <a:ext uri="{FF2B5EF4-FFF2-40B4-BE49-F238E27FC236}">
                <a16:creationId xmlns:a16="http://schemas.microsoft.com/office/drawing/2014/main" id="{0E2DABD1-B5EF-4638-9CD1-C2F497C299F9}"/>
              </a:ext>
            </a:extLst>
          </xdr:cNvPr>
          <xdr:cNvSpPr txBox="1"/>
        </xdr:nvSpPr>
        <xdr:spPr>
          <a:xfrm>
            <a:off x="648054" y="1628775"/>
            <a:ext cx="523875" cy="933451"/>
          </a:xfrm>
          <a:prstGeom prst="rect">
            <a:avLst/>
          </a:prstGeom>
          <a:solidFill>
            <a:srgbClr val="FFFF00"/>
          </a:solidFill>
          <a:ln w="28575" cmpd="sng"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vert270" wrap="square" rtlCol="0" anchor="ctr"/>
          <a:lstStyle/>
          <a:p>
            <a:pPr algn="l"/>
            <a:r>
              <a:rPr lang="fr-CA" sz="1200" b="1" u="sng"/>
              <a:t>IMPORTANT</a:t>
            </a:r>
          </a:p>
        </xdr:txBody>
      </xdr:sp>
    </xdr:grpSp>
    <xdr:clientData/>
  </xdr:twoCellAnchor>
  <xdr:twoCellAnchor>
    <xdr:from>
      <xdr:col>1</xdr:col>
      <xdr:colOff>251460</xdr:colOff>
      <xdr:row>45</xdr:row>
      <xdr:rowOff>40006</xdr:rowOff>
    </xdr:from>
    <xdr:to>
      <xdr:col>6</xdr:col>
      <xdr:colOff>908685</xdr:colOff>
      <xdr:row>50</xdr:row>
      <xdr:rowOff>541271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F026F6AA-2D20-40CD-8BAB-2EC6AE0C5A89}"/>
            </a:ext>
          </a:extLst>
        </xdr:cNvPr>
        <xdr:cNvSpPr txBox="1"/>
      </xdr:nvSpPr>
      <xdr:spPr>
        <a:xfrm>
          <a:off x="579120" y="11142346"/>
          <a:ext cx="6814185" cy="1689985"/>
        </a:xfrm>
        <a:prstGeom prst="rect">
          <a:avLst/>
        </a:prstGeom>
        <a:solidFill>
          <a:schemeClr val="bg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fr-CA" sz="1400" b="1">
              <a:solidFill>
                <a:srgbClr val="0070C0"/>
              </a:solidFill>
            </a:rPr>
            <a:t>Les</a:t>
          </a:r>
          <a:r>
            <a:rPr lang="fr-CA" sz="1400" b="1" baseline="0">
              <a:solidFill>
                <a:srgbClr val="0070C0"/>
              </a:solidFill>
            </a:rPr>
            <a:t> tortillons sont vendus en multiple de 12 seulement. </a:t>
          </a:r>
        </a:p>
        <a:p>
          <a:pPr algn="l"/>
          <a:endParaRPr lang="fr-CA" sz="1100"/>
        </a:p>
        <a:p>
          <a:pPr algn="l"/>
          <a:r>
            <a:rPr lang="fr-CA" sz="1100"/>
            <a:t>Ces prix sont en vigueur jusqu'au </a:t>
          </a:r>
          <a:r>
            <a:rPr lang="fr-CA" sz="1100" b="1"/>
            <a:t>30</a:t>
          </a:r>
          <a:r>
            <a:rPr lang="fr-CA" sz="1100" b="1" baseline="0"/>
            <a:t> juin 2026</a:t>
          </a:r>
          <a:r>
            <a:rPr lang="fr-CA" sz="1100" b="1"/>
            <a:t>.</a:t>
          </a:r>
          <a:r>
            <a:rPr lang="fr-CA" sz="1100"/>
            <a:t> Cependant, veuillez prendre note que les prix sont sujets à changement sans préavis.</a:t>
          </a:r>
        </a:p>
        <a:p>
          <a:pPr algn="l"/>
          <a:endParaRPr lang="fr-CA" sz="1100"/>
        </a:p>
        <a:p>
          <a:pPr algn="l"/>
          <a:r>
            <a:rPr lang="fr-CA" sz="1200" b="1"/>
            <a:t>Certains endroits ne sont pas dans</a:t>
          </a:r>
          <a:r>
            <a:rPr lang="fr-CA" sz="1200" b="1" baseline="0"/>
            <a:t> les zones livrables</a:t>
          </a:r>
          <a:r>
            <a:rPr lang="fr-CA" sz="1100" b="1" baseline="0"/>
            <a:t>, renseignez-vous au 819-333-1121, poste 0. </a:t>
          </a:r>
          <a:br>
            <a:rPr lang="fr-CA" sz="1100" b="1" baseline="0"/>
          </a:br>
          <a:r>
            <a:rPr lang="fr-CA" sz="1100"/>
            <a:t>Si vous pouvez trouver quelqu'un pour faire la cueillette du</a:t>
          </a:r>
          <a:r>
            <a:rPr lang="fr-CA" sz="1100" baseline="0"/>
            <a:t> fromage au comptoir de la boutique de La Sarre, </a:t>
          </a:r>
          <a:br>
            <a:rPr lang="fr-CA" sz="1100" baseline="0"/>
          </a:br>
          <a:r>
            <a:rPr lang="fr-CA" sz="1100" baseline="0"/>
            <a:t>il n'y aura pas de frais de transport. </a:t>
          </a:r>
          <a:endParaRPr lang="fr-CA" sz="1100"/>
        </a:p>
      </xdr:txBody>
    </xdr:sp>
    <xdr:clientData/>
  </xdr:twoCellAnchor>
  <xdr:twoCellAnchor>
    <xdr:from>
      <xdr:col>1</xdr:col>
      <xdr:colOff>0</xdr:colOff>
      <xdr:row>43</xdr:row>
      <xdr:rowOff>0</xdr:rowOff>
    </xdr:from>
    <xdr:to>
      <xdr:col>2</xdr:col>
      <xdr:colOff>352425</xdr:colOff>
      <xdr:row>44</xdr:row>
      <xdr:rowOff>209549</xdr:rowOff>
    </xdr:to>
    <xdr:sp macro="" textlink="">
      <xdr:nvSpPr>
        <xdr:cNvPr id="12" name="ZoneTexte 11">
          <a:extLst>
            <a:ext uri="{FF2B5EF4-FFF2-40B4-BE49-F238E27FC236}">
              <a16:creationId xmlns:a16="http://schemas.microsoft.com/office/drawing/2014/main" id="{9E7E18F4-F8BB-4BF7-8C08-72B302EC64FB}"/>
            </a:ext>
          </a:extLst>
        </xdr:cNvPr>
        <xdr:cNvSpPr txBox="1"/>
      </xdr:nvSpPr>
      <xdr:spPr>
        <a:xfrm>
          <a:off x="0" y="9944100"/>
          <a:ext cx="2809875" cy="533399"/>
        </a:xfrm>
        <a:prstGeom prst="rect">
          <a:avLst/>
        </a:prstGeom>
        <a:solidFill>
          <a:schemeClr val="tx1">
            <a:lumMod val="50000"/>
            <a:lumOff val="50000"/>
          </a:schemeClr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fr-CA" sz="1400" b="1">
              <a:solidFill>
                <a:schemeClr val="bg1"/>
              </a:solidFill>
            </a:rPr>
            <a:t>Besoin d'aide?</a:t>
          </a:r>
          <a:r>
            <a:rPr lang="fr-CA" sz="1400" b="1" baseline="0">
              <a:solidFill>
                <a:schemeClr val="bg1"/>
              </a:solidFill>
            </a:rPr>
            <a:t> </a:t>
          </a:r>
          <a:r>
            <a:rPr lang="fr-CA" sz="1100" b="1" baseline="0">
              <a:solidFill>
                <a:schemeClr val="bg1"/>
              </a:solidFill>
            </a:rPr>
            <a:t>On est là pour vous!</a:t>
          </a:r>
        </a:p>
        <a:p>
          <a:pPr algn="ctr"/>
          <a:r>
            <a:rPr lang="fr-CA" sz="1200" b="1" baseline="0">
              <a:solidFill>
                <a:schemeClr val="bg1"/>
              </a:solidFill>
            </a:rPr>
            <a:t>819-333-1121, poste 0.</a:t>
          </a:r>
          <a:endParaRPr lang="fr-CA" sz="1200" b="1">
            <a:solidFill>
              <a:schemeClr val="bg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292256</xdr:colOff>
      <xdr:row>1</xdr:row>
      <xdr:rowOff>114300</xdr:rowOff>
    </xdr:from>
    <xdr:ext cx="1590675" cy="1384759"/>
    <xdr:pic>
      <xdr:nvPicPr>
        <xdr:cNvPr id="2" name="Image 1">
          <a:extLst>
            <a:ext uri="{FF2B5EF4-FFF2-40B4-BE49-F238E27FC236}">
              <a16:creationId xmlns:a16="http://schemas.microsoft.com/office/drawing/2014/main" id="{2A0543B2-1767-458E-9D35-F5E4DC98A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256" y="300154"/>
          <a:ext cx="1590675" cy="1384759"/>
        </a:xfrm>
        <a:prstGeom prst="rect">
          <a:avLst/>
        </a:prstGeom>
      </xdr:spPr>
    </xdr:pic>
    <xdr:clientData/>
  </xdr:oneCellAnchor>
  <xdr:oneCellAnchor>
    <xdr:from>
      <xdr:col>1</xdr:col>
      <xdr:colOff>350693</xdr:colOff>
      <xdr:row>44</xdr:row>
      <xdr:rowOff>2673</xdr:rowOff>
    </xdr:from>
    <xdr:ext cx="2101922" cy="530658"/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1A3B88D-4727-4398-BEB3-05F0D4838F36}"/>
            </a:ext>
          </a:extLst>
        </xdr:cNvPr>
        <xdr:cNvSpPr/>
      </xdr:nvSpPr>
      <xdr:spPr>
        <a:xfrm rot="21183423">
          <a:off x="350693" y="9775323"/>
          <a:ext cx="2101922" cy="530658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fr-FR" sz="2800" b="1" i="1" cap="none" spc="0">
              <a:ln w="0">
                <a:solidFill>
                  <a:srgbClr val="92D050"/>
                </a:solidFill>
              </a:ln>
              <a:solidFill>
                <a:schemeClr val="accent3">
                  <a:lumMod val="75000"/>
                </a:schemeClr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</a:rPr>
            <a:t>Félicitations!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184785</xdr:colOff>
      <xdr:row>0</xdr:row>
      <xdr:rowOff>131445</xdr:rowOff>
    </xdr:from>
    <xdr:ext cx="1590675" cy="1384759"/>
    <xdr:pic>
      <xdr:nvPicPr>
        <xdr:cNvPr id="2" name="Image 1">
          <a:extLst>
            <a:ext uri="{FF2B5EF4-FFF2-40B4-BE49-F238E27FC236}">
              <a16:creationId xmlns:a16="http://schemas.microsoft.com/office/drawing/2014/main" id="{7EB68F8C-42F6-40D7-9F96-C2E1630A6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785" y="131445"/>
          <a:ext cx="1590675" cy="1384759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18817</xdr:colOff>
      <xdr:row>1</xdr:row>
      <xdr:rowOff>0</xdr:rowOff>
    </xdr:from>
    <xdr:ext cx="878835" cy="780815"/>
    <xdr:pic>
      <xdr:nvPicPr>
        <xdr:cNvPr id="3" name="Image 2">
          <a:extLst>
            <a:ext uri="{FF2B5EF4-FFF2-40B4-BE49-F238E27FC236}">
              <a16:creationId xmlns:a16="http://schemas.microsoft.com/office/drawing/2014/main" id="{F2B0BBDD-0616-421B-8C5E-BC9F14550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817" y="188148"/>
          <a:ext cx="878835" cy="7808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tabColor rgb="FFFFC000"/>
    <pageSetUpPr fitToPage="1"/>
  </sheetPr>
  <dimension ref="A1:Q51"/>
  <sheetViews>
    <sheetView view="pageBreakPreview" topLeftCell="A2" zoomScale="130" zoomScaleNormal="100" zoomScaleSheetLayoutView="130" workbookViewId="0">
      <selection activeCell="F11" sqref="F11"/>
    </sheetView>
  </sheetViews>
  <sheetFormatPr baseColWidth="10" defaultColWidth="10.5546875" defaultRowHeight="14.4" x14ac:dyDescent="0.3"/>
  <cols>
    <col min="1" max="1" width="4.88671875" customWidth="1"/>
    <col min="2" max="2" width="38.109375" customWidth="1"/>
    <col min="3" max="3" width="9" customWidth="1"/>
    <col min="4" max="4" width="13.44140625" bestFit="1" customWidth="1"/>
    <col min="5" max="5" width="12.88671875" bestFit="1" customWidth="1"/>
    <col min="6" max="6" width="16.44140625" customWidth="1"/>
    <col min="7" max="7" width="18.5546875" customWidth="1"/>
    <col min="8" max="8" width="6.44140625" customWidth="1"/>
    <col min="9" max="9" width="13.88671875" customWidth="1"/>
    <col min="10" max="10" width="18.5546875" customWidth="1"/>
    <col min="11" max="11" width="17" customWidth="1"/>
    <col min="12" max="12" width="12" customWidth="1"/>
  </cols>
  <sheetData>
    <row r="1" spans="1:17" ht="33.75" customHeight="1" x14ac:dyDescent="0.3"/>
    <row r="2" spans="1:17" ht="25.5" customHeight="1" x14ac:dyDescent="0.45">
      <c r="B2" s="273" t="s">
        <v>113</v>
      </c>
      <c r="C2" s="273"/>
      <c r="D2" s="273"/>
      <c r="E2" s="273"/>
      <c r="F2" s="273"/>
      <c r="G2" s="273"/>
      <c r="M2" s="12"/>
      <c r="N2" s="12"/>
      <c r="P2" s="12"/>
      <c r="Q2" s="12"/>
    </row>
    <row r="3" spans="1:17" ht="31.35" customHeight="1" x14ac:dyDescent="0.7">
      <c r="B3" s="274" t="s">
        <v>105</v>
      </c>
      <c r="C3" s="274"/>
      <c r="D3" s="274"/>
      <c r="E3" s="274"/>
      <c r="F3" s="274"/>
      <c r="G3" s="274"/>
      <c r="M3" s="13"/>
      <c r="N3" s="13"/>
      <c r="P3" s="13"/>
      <c r="Q3" s="13"/>
    </row>
    <row r="4" spans="1:17" ht="21" customHeight="1" x14ac:dyDescent="0.3">
      <c r="E4" s="9"/>
    </row>
    <row r="5" spans="1:17" ht="10.5" customHeight="1" x14ac:dyDescent="0.3"/>
    <row r="6" spans="1:17" ht="45.75" customHeight="1" x14ac:dyDescent="0.3"/>
    <row r="7" spans="1:17" s="4" customFormat="1" ht="30.75" customHeight="1" x14ac:dyDescent="0.35">
      <c r="B7"/>
      <c r="C7" s="8"/>
      <c r="E7" s="7"/>
      <c r="F7" s="6"/>
      <c r="G7" s="6"/>
      <c r="H7"/>
      <c r="I7" s="26"/>
    </row>
    <row r="8" spans="1:17" s="4" customFormat="1" ht="15" thickBot="1" x14ac:dyDescent="0.35">
      <c r="E8" s="7"/>
      <c r="F8" s="6"/>
      <c r="G8" s="6"/>
      <c r="H8"/>
      <c r="J8"/>
    </row>
    <row r="9" spans="1:17" ht="36.6" thickBot="1" x14ac:dyDescent="0.35">
      <c r="A9" s="49"/>
      <c r="B9" s="14" t="s">
        <v>1</v>
      </c>
      <c r="C9" s="20" t="s">
        <v>61</v>
      </c>
      <c r="D9" s="20" t="s">
        <v>22</v>
      </c>
      <c r="E9" s="20" t="s">
        <v>23</v>
      </c>
      <c r="F9" s="20" t="s">
        <v>25</v>
      </c>
      <c r="G9" s="21" t="s">
        <v>24</v>
      </c>
    </row>
    <row r="10" spans="1:17" ht="15.6" x14ac:dyDescent="0.3">
      <c r="A10" s="43" t="s">
        <v>62</v>
      </c>
      <c r="B10" s="107" t="s">
        <v>108</v>
      </c>
      <c r="C10" s="97">
        <v>11114</v>
      </c>
      <c r="D10" s="98">
        <v>5</v>
      </c>
      <c r="E10" s="99">
        <v>8.25</v>
      </c>
      <c r="F10" s="100"/>
      <c r="G10" s="101">
        <f>D10*F10</f>
        <v>0</v>
      </c>
    </row>
    <row r="11" spans="1:17" ht="15.6" x14ac:dyDescent="0.3">
      <c r="A11" s="139" t="s">
        <v>63</v>
      </c>
      <c r="B11" s="140" t="s">
        <v>109</v>
      </c>
      <c r="C11" s="141">
        <v>11120</v>
      </c>
      <c r="D11" s="142">
        <v>20</v>
      </c>
      <c r="E11" s="143">
        <v>30</v>
      </c>
      <c r="F11" s="144"/>
      <c r="G11" s="145">
        <f>D11*F11</f>
        <v>0</v>
      </c>
    </row>
    <row r="12" spans="1:17" ht="15.6" x14ac:dyDescent="0.3">
      <c r="A12" s="43" t="s">
        <v>64</v>
      </c>
      <c r="B12" s="102" t="s">
        <v>12</v>
      </c>
      <c r="C12" s="103">
        <v>13101</v>
      </c>
      <c r="D12" s="37">
        <v>4.75</v>
      </c>
      <c r="E12" s="44">
        <v>8.25</v>
      </c>
      <c r="F12" s="104"/>
      <c r="G12" s="105">
        <f>D12*F12</f>
        <v>0</v>
      </c>
    </row>
    <row r="13" spans="1:17" ht="16.2" thickBot="1" x14ac:dyDescent="0.35">
      <c r="A13" s="146" t="s">
        <v>65</v>
      </c>
      <c r="B13" s="147" t="s">
        <v>13</v>
      </c>
      <c r="C13" s="148">
        <v>13201</v>
      </c>
      <c r="D13" s="149">
        <v>4.75</v>
      </c>
      <c r="E13" s="150">
        <v>8.25</v>
      </c>
      <c r="F13" s="151"/>
      <c r="G13" s="152">
        <f>D13*F13</f>
        <v>0</v>
      </c>
    </row>
    <row r="14" spans="1:17" ht="16.2" thickBot="1" x14ac:dyDescent="0.35">
      <c r="A14" s="43" t="s">
        <v>66</v>
      </c>
      <c r="B14" s="90" t="s">
        <v>14</v>
      </c>
      <c r="C14" s="91">
        <v>13301</v>
      </c>
      <c r="D14" s="92">
        <v>4.75</v>
      </c>
      <c r="E14" s="93">
        <v>8.25</v>
      </c>
      <c r="F14" s="94"/>
      <c r="G14" s="106">
        <f>D14*F14</f>
        <v>0</v>
      </c>
    </row>
    <row r="15" spans="1:17" ht="9" customHeight="1" thickBot="1" x14ac:dyDescent="0.35">
      <c r="A15" s="3"/>
    </row>
    <row r="16" spans="1:17" ht="36.6" thickBot="1" x14ac:dyDescent="0.35">
      <c r="A16" s="41"/>
      <c r="B16" s="39" t="s">
        <v>8</v>
      </c>
      <c r="C16" s="20" t="s">
        <v>61</v>
      </c>
      <c r="D16" s="20" t="s">
        <v>22</v>
      </c>
      <c r="E16" s="20" t="s">
        <v>23</v>
      </c>
      <c r="F16" s="20" t="s">
        <v>25</v>
      </c>
      <c r="G16" s="21" t="s">
        <v>24</v>
      </c>
    </row>
    <row r="17" spans="1:7" ht="18" x14ac:dyDescent="0.35">
      <c r="A17" s="139" t="s">
        <v>67</v>
      </c>
      <c r="B17" s="153" t="s">
        <v>35</v>
      </c>
      <c r="C17" s="154">
        <v>26102</v>
      </c>
      <c r="D17" s="155">
        <v>1.75</v>
      </c>
      <c r="E17" s="156">
        <v>2.75</v>
      </c>
      <c r="F17" s="157"/>
      <c r="G17" s="158">
        <f>D17*F17</f>
        <v>0</v>
      </c>
    </row>
    <row r="18" spans="1:7" ht="18.600000000000001" thickBot="1" x14ac:dyDescent="0.4">
      <c r="A18" s="89" t="s">
        <v>68</v>
      </c>
      <c r="B18" s="110" t="s">
        <v>36</v>
      </c>
      <c r="C18" s="103">
        <v>26106</v>
      </c>
      <c r="D18" s="37">
        <v>2.75</v>
      </c>
      <c r="E18" s="44">
        <v>4.75</v>
      </c>
      <c r="F18" s="111"/>
      <c r="G18" s="38">
        <f>D18*F18</f>
        <v>0</v>
      </c>
    </row>
    <row r="19" spans="1:7" ht="18.600000000000001" thickBot="1" x14ac:dyDescent="0.4">
      <c r="A19" s="139" t="s">
        <v>69</v>
      </c>
      <c r="B19" s="159" t="s">
        <v>37</v>
      </c>
      <c r="C19" s="160">
        <v>26108</v>
      </c>
      <c r="D19" s="161">
        <v>1.75</v>
      </c>
      <c r="E19" s="162">
        <v>2.75</v>
      </c>
      <c r="F19" s="163"/>
      <c r="G19" s="164">
        <f>D19*F19</f>
        <v>0</v>
      </c>
    </row>
    <row r="20" spans="1:7" ht="7.5" customHeight="1" thickBot="1" x14ac:dyDescent="0.35">
      <c r="C20" s="3"/>
      <c r="D20" s="2"/>
      <c r="F20" s="2"/>
      <c r="G20" s="2"/>
    </row>
    <row r="21" spans="1:7" ht="36.6" thickBot="1" x14ac:dyDescent="0.35">
      <c r="A21" s="41"/>
      <c r="B21" s="39" t="s">
        <v>9</v>
      </c>
      <c r="C21" s="20" t="s">
        <v>61</v>
      </c>
      <c r="D21" s="20" t="s">
        <v>22</v>
      </c>
      <c r="E21" s="20" t="s">
        <v>23</v>
      </c>
      <c r="F21" s="20" t="s">
        <v>25</v>
      </c>
      <c r="G21" s="21" t="s">
        <v>24</v>
      </c>
    </row>
    <row r="22" spans="1:7" ht="16.2" thickBot="1" x14ac:dyDescent="0.35">
      <c r="A22" s="89" t="s">
        <v>70</v>
      </c>
      <c r="B22" s="112" t="s">
        <v>18</v>
      </c>
      <c r="C22" s="97">
        <v>22118</v>
      </c>
      <c r="D22" s="98">
        <v>6.75</v>
      </c>
      <c r="E22" s="99">
        <v>9.5</v>
      </c>
      <c r="F22" s="108"/>
      <c r="G22" s="109">
        <f>D22*F22</f>
        <v>0</v>
      </c>
    </row>
    <row r="23" spans="1:7" ht="16.5" customHeight="1" thickBot="1" x14ac:dyDescent="0.35">
      <c r="A23" s="139" t="s">
        <v>50</v>
      </c>
      <c r="B23" s="165" t="s">
        <v>112</v>
      </c>
      <c r="C23" s="160">
        <v>22120</v>
      </c>
      <c r="D23" s="161">
        <v>16</v>
      </c>
      <c r="E23" s="162">
        <v>22.5</v>
      </c>
      <c r="F23" s="166"/>
      <c r="G23" s="167">
        <f>D23*F23</f>
        <v>0</v>
      </c>
    </row>
    <row r="24" spans="1:7" ht="6" customHeight="1" thickBot="1" x14ac:dyDescent="0.35">
      <c r="C24" s="3"/>
    </row>
    <row r="25" spans="1:7" ht="36.6" thickBot="1" x14ac:dyDescent="0.35">
      <c r="A25" s="41"/>
      <c r="B25" s="39" t="s">
        <v>2</v>
      </c>
      <c r="C25" s="20" t="s">
        <v>61</v>
      </c>
      <c r="D25" s="20" t="s">
        <v>22</v>
      </c>
      <c r="E25" s="20" t="s">
        <v>23</v>
      </c>
      <c r="F25" s="20" t="s">
        <v>25</v>
      </c>
      <c r="G25" s="21" t="s">
        <v>24</v>
      </c>
    </row>
    <row r="26" spans="1:7" ht="15.6" x14ac:dyDescent="0.3">
      <c r="A26" s="43" t="s">
        <v>51</v>
      </c>
      <c r="B26" s="96" t="s">
        <v>10</v>
      </c>
      <c r="C26" s="97">
        <v>23132</v>
      </c>
      <c r="D26" s="98">
        <v>6.25</v>
      </c>
      <c r="E26" s="99">
        <v>9</v>
      </c>
      <c r="F26" s="100"/>
      <c r="G26" s="109">
        <f>D26*F26</f>
        <v>0</v>
      </c>
    </row>
    <row r="27" spans="1:7" ht="22.8" customHeight="1" x14ac:dyDescent="0.3">
      <c r="A27" s="139" t="s">
        <v>52</v>
      </c>
      <c r="B27" s="147" t="s">
        <v>11</v>
      </c>
      <c r="C27" s="148">
        <v>23122</v>
      </c>
      <c r="D27" s="149">
        <v>6.25</v>
      </c>
      <c r="E27" s="150">
        <v>9</v>
      </c>
      <c r="F27" s="151"/>
      <c r="G27" s="168">
        <f>D27*F27</f>
        <v>0</v>
      </c>
    </row>
    <row r="28" spans="1:7" ht="16.2" thickBot="1" x14ac:dyDescent="0.35">
      <c r="A28" s="89" t="s">
        <v>53</v>
      </c>
      <c r="B28" s="83" t="s">
        <v>15</v>
      </c>
      <c r="C28" s="84">
        <v>24205</v>
      </c>
      <c r="D28" s="85">
        <v>19.75</v>
      </c>
      <c r="E28" s="86">
        <v>25</v>
      </c>
      <c r="F28" s="87"/>
      <c r="G28" s="116">
        <f>D28*F28</f>
        <v>0</v>
      </c>
    </row>
    <row r="29" spans="1:7" ht="16.2" thickBot="1" x14ac:dyDescent="0.35">
      <c r="A29" s="169" t="s">
        <v>71</v>
      </c>
      <c r="B29" s="170" t="s">
        <v>46</v>
      </c>
      <c r="C29" s="160">
        <v>24305</v>
      </c>
      <c r="D29" s="161">
        <v>19.75</v>
      </c>
      <c r="E29" s="162">
        <v>25</v>
      </c>
      <c r="F29" s="171"/>
      <c r="G29" s="164">
        <f>D29*F29</f>
        <v>0</v>
      </c>
    </row>
    <row r="30" spans="1:7" ht="6" customHeight="1" thickBot="1" x14ac:dyDescent="0.35">
      <c r="C30" s="3"/>
    </row>
    <row r="31" spans="1:7" ht="36.6" thickBot="1" x14ac:dyDescent="0.35">
      <c r="A31" s="41"/>
      <c r="B31" s="39" t="s">
        <v>3</v>
      </c>
      <c r="C31" s="20" t="s">
        <v>61</v>
      </c>
      <c r="D31" s="20" t="s">
        <v>22</v>
      </c>
      <c r="E31" s="20" t="s">
        <v>23</v>
      </c>
      <c r="F31" s="20" t="s">
        <v>25</v>
      </c>
      <c r="G31" s="21" t="s">
        <v>24</v>
      </c>
    </row>
    <row r="32" spans="1:7" ht="15.6" x14ac:dyDescent="0.3">
      <c r="A32" s="43" t="s">
        <v>73</v>
      </c>
      <c r="B32" s="113" t="s">
        <v>45</v>
      </c>
      <c r="C32" s="114">
        <v>35000</v>
      </c>
      <c r="D32" s="68">
        <v>19.5</v>
      </c>
      <c r="E32" s="69">
        <v>28</v>
      </c>
      <c r="F32" s="115"/>
      <c r="G32" s="70">
        <f t="shared" ref="G32:G42" si="0">D32*F32</f>
        <v>0</v>
      </c>
    </row>
    <row r="33" spans="1:7" ht="15.6" x14ac:dyDescent="0.3">
      <c r="A33" s="139" t="s">
        <v>72</v>
      </c>
      <c r="B33" s="140" t="s">
        <v>38</v>
      </c>
      <c r="C33" s="141">
        <v>36102</v>
      </c>
      <c r="D33" s="142">
        <v>6.25</v>
      </c>
      <c r="E33" s="143">
        <v>9.5</v>
      </c>
      <c r="F33" s="144"/>
      <c r="G33" s="172">
        <f t="shared" si="0"/>
        <v>0</v>
      </c>
    </row>
    <row r="34" spans="1:7" ht="15.6" x14ac:dyDescent="0.3">
      <c r="A34" s="43" t="s">
        <v>74</v>
      </c>
      <c r="B34" s="102" t="s">
        <v>40</v>
      </c>
      <c r="C34" s="103">
        <v>32102</v>
      </c>
      <c r="D34" s="37">
        <v>5.5</v>
      </c>
      <c r="E34" s="44">
        <v>8.25</v>
      </c>
      <c r="F34" s="104"/>
      <c r="G34" s="38">
        <f>D34*F34</f>
        <v>0</v>
      </c>
    </row>
    <row r="35" spans="1:7" ht="15.6" x14ac:dyDescent="0.3">
      <c r="A35" s="139" t="s">
        <v>75</v>
      </c>
      <c r="B35" s="147" t="s">
        <v>42</v>
      </c>
      <c r="C35" s="148">
        <v>34102</v>
      </c>
      <c r="D35" s="149">
        <v>5.5</v>
      </c>
      <c r="E35" s="150">
        <v>8.25</v>
      </c>
      <c r="F35" s="151"/>
      <c r="G35" s="172">
        <f>D35*F35</f>
        <v>0</v>
      </c>
    </row>
    <row r="36" spans="1:7" ht="15.6" x14ac:dyDescent="0.3">
      <c r="A36" s="43" t="s">
        <v>76</v>
      </c>
      <c r="B36" s="102" t="s">
        <v>41</v>
      </c>
      <c r="C36" s="103">
        <v>33102</v>
      </c>
      <c r="D36" s="37">
        <v>5.5</v>
      </c>
      <c r="E36" s="44">
        <v>8.25</v>
      </c>
      <c r="F36" s="104"/>
      <c r="G36" s="38">
        <f>D36*F36</f>
        <v>0</v>
      </c>
    </row>
    <row r="37" spans="1:7" ht="15.6" x14ac:dyDescent="0.3">
      <c r="A37" s="139" t="s">
        <v>54</v>
      </c>
      <c r="B37" s="147" t="s">
        <v>48</v>
      </c>
      <c r="C37" s="148">
        <v>30102</v>
      </c>
      <c r="D37" s="149">
        <v>5.5</v>
      </c>
      <c r="E37" s="150">
        <v>8.25</v>
      </c>
      <c r="F37" s="151"/>
      <c r="G37" s="172">
        <f t="shared" si="0"/>
        <v>0</v>
      </c>
    </row>
    <row r="38" spans="1:7" ht="15.6" x14ac:dyDescent="0.3">
      <c r="A38" s="43" t="s">
        <v>55</v>
      </c>
      <c r="B38" s="102" t="s">
        <v>110</v>
      </c>
      <c r="C38" s="103">
        <v>37201</v>
      </c>
      <c r="D38" s="37">
        <v>7</v>
      </c>
      <c r="E38" s="44">
        <v>10</v>
      </c>
      <c r="F38" s="104"/>
      <c r="G38" s="38">
        <f t="shared" si="0"/>
        <v>0</v>
      </c>
    </row>
    <row r="39" spans="1:7" ht="15.6" x14ac:dyDescent="0.3">
      <c r="A39" s="139" t="s">
        <v>56</v>
      </c>
      <c r="B39" s="147" t="s">
        <v>16</v>
      </c>
      <c r="C39" s="148">
        <v>28110</v>
      </c>
      <c r="D39" s="149">
        <v>6.25</v>
      </c>
      <c r="E39" s="150">
        <v>9</v>
      </c>
      <c r="F39" s="151"/>
      <c r="G39" s="172">
        <f>D39*F39</f>
        <v>0</v>
      </c>
    </row>
    <row r="40" spans="1:7" ht="15.6" x14ac:dyDescent="0.3">
      <c r="A40" s="82" t="s">
        <v>77</v>
      </c>
      <c r="B40" s="83" t="s">
        <v>49</v>
      </c>
      <c r="C40" s="84">
        <v>27101</v>
      </c>
      <c r="D40" s="85">
        <v>5.5</v>
      </c>
      <c r="E40" s="86">
        <v>7.5</v>
      </c>
      <c r="F40" s="87"/>
      <c r="G40" s="88">
        <f>D40*F40</f>
        <v>0</v>
      </c>
    </row>
    <row r="41" spans="1:7" ht="15.6" x14ac:dyDescent="0.3">
      <c r="A41" s="173" t="s">
        <v>78</v>
      </c>
      <c r="B41" s="174" t="s">
        <v>60</v>
      </c>
      <c r="C41" s="175">
        <v>27102</v>
      </c>
      <c r="D41" s="176">
        <v>5.5</v>
      </c>
      <c r="E41" s="177">
        <v>7.5</v>
      </c>
      <c r="F41" s="178"/>
      <c r="G41" s="179">
        <f>D41*F41</f>
        <v>0</v>
      </c>
    </row>
    <row r="42" spans="1:7" ht="16.2" thickBot="1" x14ac:dyDescent="0.35">
      <c r="A42" s="89" t="s">
        <v>79</v>
      </c>
      <c r="B42" s="90" t="s">
        <v>111</v>
      </c>
      <c r="C42" s="91">
        <v>39102</v>
      </c>
      <c r="D42" s="92">
        <v>6.25</v>
      </c>
      <c r="E42" s="93">
        <v>9</v>
      </c>
      <c r="F42" s="94"/>
      <c r="G42" s="95">
        <f t="shared" si="0"/>
        <v>0</v>
      </c>
    </row>
    <row r="43" spans="1:7" ht="13.5" customHeight="1" thickBot="1" x14ac:dyDescent="0.35">
      <c r="C43" s="3"/>
      <c r="D43" s="2"/>
      <c r="E43" s="2"/>
    </row>
    <row r="44" spans="1:7" ht="25.5" customHeight="1" thickBot="1" x14ac:dyDescent="0.35">
      <c r="F44" s="24" t="s">
        <v>0</v>
      </c>
      <c r="G44" s="25">
        <f>SUM(G10:G14,G17:G19,G22:G23,G26:G29,G32:G42)</f>
        <v>0</v>
      </c>
    </row>
    <row r="45" spans="1:7" ht="19.5" customHeight="1" x14ac:dyDescent="0.35">
      <c r="D45" s="275" t="s">
        <v>104</v>
      </c>
      <c r="E45" s="275"/>
    </row>
    <row r="47" spans="1:7" ht="27" customHeight="1" x14ac:dyDescent="0.3"/>
    <row r="49" spans="2:11" ht="30.75" customHeight="1" x14ac:dyDescent="0.3">
      <c r="K49" s="15"/>
    </row>
    <row r="50" spans="2:11" ht="7.5" customHeight="1" x14ac:dyDescent="0.3"/>
    <row r="51" spans="2:11" ht="45" customHeight="1" x14ac:dyDescent="0.3">
      <c r="B51" s="15"/>
      <c r="C51" s="15"/>
      <c r="D51" s="15"/>
      <c r="E51" s="15"/>
      <c r="F51" s="15"/>
      <c r="G51" s="15"/>
      <c r="K51" s="15"/>
    </row>
  </sheetData>
  <sheetProtection algorithmName="SHA-512" hashValue="YOzi/DX2f0cbpCBjKFemh/3hdnLOr2ZFTL/t5YO1rtMbMwYi6I1bdlBiY5DyUFx0FqJiuQzrt76Q7dAYBQxDRQ==" saltValue="hDsGHYUCnSOIV2eFsUxlGw==" spinCount="100000" sheet="1" objects="1" scenarios="1"/>
  <mergeCells count="3">
    <mergeCell ref="B2:G2"/>
    <mergeCell ref="B3:G3"/>
    <mergeCell ref="D45:E45"/>
  </mergeCells>
  <conditionalFormatting sqref="F17:F19">
    <cfRule type="cellIs" dxfId="1" priority="2" operator="lessThan">
      <formula>12</formula>
    </cfRule>
  </conditionalFormatting>
  <conditionalFormatting sqref="F22">
    <cfRule type="cellIs" dxfId="0" priority="1" operator="lessThan">
      <formula>12</formula>
    </cfRule>
  </conditionalFormatting>
  <printOptions horizontalCentered="1"/>
  <pageMargins left="0.31496062992125984" right="0.31496062992125984" top="0.39370078740157483" bottom="0.31496062992125984" header="0.31496062992125984" footer="0.31496062992125984"/>
  <pageSetup scale="7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rgb="FFFFC000"/>
    <pageSetUpPr fitToPage="1"/>
  </sheetPr>
  <dimension ref="A2:F46"/>
  <sheetViews>
    <sheetView view="pageBreakPreview" topLeftCell="A7" zoomScale="82" zoomScaleNormal="100" zoomScaleSheetLayoutView="82" workbookViewId="0">
      <selection activeCell="D14" sqref="D14"/>
    </sheetView>
  </sheetViews>
  <sheetFormatPr baseColWidth="10" defaultColWidth="10.88671875" defaultRowHeight="14.4" x14ac:dyDescent="0.3"/>
  <cols>
    <col min="1" max="1" width="5.44140625" customWidth="1"/>
    <col min="2" max="2" width="38.109375" customWidth="1"/>
    <col min="3" max="3" width="18" customWidth="1"/>
    <col min="4" max="5" width="17.5546875" customWidth="1"/>
    <col min="6" max="6" width="12.44140625" customWidth="1"/>
  </cols>
  <sheetData>
    <row r="2" spans="1:6" ht="21" x14ac:dyDescent="0.4">
      <c r="C2" s="18" t="s">
        <v>113</v>
      </c>
    </row>
    <row r="3" spans="1:6" ht="36.6" x14ac:dyDescent="0.7">
      <c r="C3" s="17" t="s">
        <v>106</v>
      </c>
    </row>
    <row r="4" spans="1:6" ht="15" thickBot="1" x14ac:dyDescent="0.35">
      <c r="D4" s="9"/>
    </row>
    <row r="5" spans="1:6" ht="19.5" customHeight="1" x14ac:dyDescent="0.3">
      <c r="C5" s="276" t="s">
        <v>26</v>
      </c>
      <c r="D5" s="277"/>
      <c r="E5" s="277"/>
      <c r="F5" s="278"/>
    </row>
    <row r="6" spans="1:6" x14ac:dyDescent="0.3">
      <c r="C6" s="279"/>
      <c r="D6" s="280"/>
      <c r="E6" s="280"/>
      <c r="F6" s="281"/>
    </row>
    <row r="7" spans="1:6" ht="15" thickBot="1" x14ac:dyDescent="0.35">
      <c r="C7" s="282"/>
      <c r="D7" s="283"/>
      <c r="E7" s="283"/>
      <c r="F7" s="284"/>
    </row>
    <row r="8" spans="1:6" ht="15" thickBot="1" x14ac:dyDescent="0.35">
      <c r="E8" s="6"/>
      <c r="F8" s="5"/>
    </row>
    <row r="9" spans="1:6" ht="42.75" customHeight="1" thickBot="1" x14ac:dyDescent="0.35">
      <c r="A9" s="41"/>
      <c r="B9" s="39" t="s">
        <v>1</v>
      </c>
      <c r="C9" s="20" t="s">
        <v>30</v>
      </c>
      <c r="D9" s="20" t="s">
        <v>27</v>
      </c>
      <c r="E9" s="21" t="s">
        <v>28</v>
      </c>
      <c r="F9" s="21" t="s">
        <v>29</v>
      </c>
    </row>
    <row r="10" spans="1:6" ht="15.6" x14ac:dyDescent="0.3">
      <c r="A10" s="43" t="s">
        <v>62</v>
      </c>
      <c r="B10" s="40" t="s">
        <v>108</v>
      </c>
      <c r="C10" s="28">
        <f>'RÉCAPITULATIF - COMMANDE'!F10</f>
        <v>0</v>
      </c>
      <c r="D10" s="22">
        <f>'RÉCAPITULATIF - COMMANDE'!E10*'RÉCAPITULATIF - COMMANDE'!F10</f>
        <v>0</v>
      </c>
      <c r="E10" s="22">
        <f>('RÉCAPITULATIF - COMMANDE'!E10-'RÉCAPITULATIF - COMMANDE'!D10)*'RÉCAPITULATIF - COMMANDE'!F10</f>
        <v>0</v>
      </c>
      <c r="F10" s="23">
        <v>0.39</v>
      </c>
    </row>
    <row r="11" spans="1:6" ht="15.6" x14ac:dyDescent="0.3">
      <c r="A11" s="133" t="s">
        <v>63</v>
      </c>
      <c r="B11" s="134" t="s">
        <v>114</v>
      </c>
      <c r="C11" s="180">
        <f>'RÉCAPITULATIF - COMMANDE'!F11</f>
        <v>0</v>
      </c>
      <c r="D11" s="181">
        <f>'RÉCAPITULATIF - COMMANDE'!E11*'RÉCAPITULATIF - COMMANDE'!F11</f>
        <v>0</v>
      </c>
      <c r="E11" s="181">
        <f>('RÉCAPITULATIF - COMMANDE'!E11-'RÉCAPITULATIF - COMMANDE'!D11)*'RÉCAPITULATIF - COMMANDE'!F11</f>
        <v>0</v>
      </c>
      <c r="F11" s="182">
        <v>0.39</v>
      </c>
    </row>
    <row r="12" spans="1:6" ht="15.6" x14ac:dyDescent="0.3">
      <c r="A12" s="43" t="s">
        <v>64</v>
      </c>
      <c r="B12" s="102" t="s">
        <v>12</v>
      </c>
      <c r="C12" s="117">
        <f>'RÉCAPITULATIF - COMMANDE'!F12</f>
        <v>0</v>
      </c>
      <c r="D12" s="45">
        <f>'RÉCAPITULATIF - COMMANDE'!E12*'RÉCAPITULATIF - COMMANDE'!F12</f>
        <v>0</v>
      </c>
      <c r="E12" s="45">
        <f>('RÉCAPITULATIF - COMMANDE'!E12-'RÉCAPITULATIF - COMMANDE'!D12)*'RÉCAPITULATIF - COMMANDE'!F12</f>
        <v>0</v>
      </c>
      <c r="F12" s="73">
        <v>0.42499999999999999</v>
      </c>
    </row>
    <row r="13" spans="1:6" ht="15.6" x14ac:dyDescent="0.3">
      <c r="A13" s="133" t="s">
        <v>65</v>
      </c>
      <c r="B13" s="136" t="s">
        <v>13</v>
      </c>
      <c r="C13" s="183">
        <f>'RÉCAPITULATIF - COMMANDE'!F13</f>
        <v>0</v>
      </c>
      <c r="D13" s="184">
        <f>'RÉCAPITULATIF - COMMANDE'!E13*'RÉCAPITULATIF - COMMANDE'!F13</f>
        <v>0</v>
      </c>
      <c r="E13" s="184">
        <f>('RÉCAPITULATIF - COMMANDE'!E13-'RÉCAPITULATIF - COMMANDE'!D13)*'RÉCAPITULATIF - COMMANDE'!F13</f>
        <v>0</v>
      </c>
      <c r="F13" s="185">
        <v>0.42499999999999999</v>
      </c>
    </row>
    <row r="14" spans="1:6" ht="16.2" thickBot="1" x14ac:dyDescent="0.35">
      <c r="A14" s="89" t="s">
        <v>66</v>
      </c>
      <c r="B14" s="90" t="s">
        <v>14</v>
      </c>
      <c r="C14" s="118">
        <f>'RÉCAPITULATIF - COMMANDE'!F14</f>
        <v>0</v>
      </c>
      <c r="D14" s="119">
        <f>'RÉCAPITULATIF - COMMANDE'!E14*'RÉCAPITULATIF - COMMANDE'!F14</f>
        <v>0</v>
      </c>
      <c r="E14" s="119">
        <f>('RÉCAPITULATIF - COMMANDE'!E14-'RÉCAPITULATIF - COMMANDE'!D14)*'RÉCAPITULATIF - COMMANDE'!F14</f>
        <v>0</v>
      </c>
      <c r="F14" s="120">
        <v>0.42499999999999999</v>
      </c>
    </row>
    <row r="15" spans="1:6" ht="16.2" thickBot="1" x14ac:dyDescent="0.35">
      <c r="C15" s="16"/>
    </row>
    <row r="16" spans="1:6" ht="43.5" customHeight="1" thickBot="1" x14ac:dyDescent="0.35">
      <c r="A16" s="41"/>
      <c r="B16" s="42" t="s">
        <v>8</v>
      </c>
      <c r="C16" s="20" t="s">
        <v>30</v>
      </c>
      <c r="D16" s="20" t="s">
        <v>27</v>
      </c>
      <c r="E16" s="21" t="s">
        <v>28</v>
      </c>
      <c r="F16" s="21" t="s">
        <v>29</v>
      </c>
    </row>
    <row r="17" spans="1:6" ht="18" x14ac:dyDescent="0.35">
      <c r="A17" s="133" t="s">
        <v>67</v>
      </c>
      <c r="B17" s="137" t="s">
        <v>19</v>
      </c>
      <c r="C17" s="186">
        <f>'RÉCAPITULATIF - COMMANDE'!F17</f>
        <v>0</v>
      </c>
      <c r="D17" s="187">
        <f>'RÉCAPITULATIF - COMMANDE'!E17*'RÉCAPITULATIF - COMMANDE'!F17</f>
        <v>0</v>
      </c>
      <c r="E17" s="187">
        <f>('RÉCAPITULATIF - COMMANDE'!E17-'RÉCAPITULATIF - COMMANDE'!D17)*'RÉCAPITULATIF - COMMANDE'!F17</f>
        <v>0</v>
      </c>
      <c r="F17" s="188">
        <v>0.36399999999999999</v>
      </c>
    </row>
    <row r="18" spans="1:6" ht="18" x14ac:dyDescent="0.35">
      <c r="A18" s="43" t="s">
        <v>68</v>
      </c>
      <c r="B18" s="110" t="s">
        <v>20</v>
      </c>
      <c r="C18" s="117">
        <f>'RÉCAPITULATIF - COMMANDE'!F18</f>
        <v>0</v>
      </c>
      <c r="D18" s="45">
        <f>'RÉCAPITULATIF - COMMANDE'!E18*'RÉCAPITULATIF - COMMANDE'!F18</f>
        <v>0</v>
      </c>
      <c r="E18" s="45">
        <f>('RÉCAPITULATIF - COMMANDE'!E18-'RÉCAPITULATIF - COMMANDE'!D18)*'RÉCAPITULATIF - COMMANDE'!F18</f>
        <v>0</v>
      </c>
      <c r="F18" s="73">
        <v>0.42199999999999999</v>
      </c>
    </row>
    <row r="19" spans="1:6" ht="18.600000000000001" thickBot="1" x14ac:dyDescent="0.4">
      <c r="A19" s="135" t="s">
        <v>69</v>
      </c>
      <c r="B19" s="138" t="s">
        <v>21</v>
      </c>
      <c r="C19" s="189">
        <f>'RÉCAPITULATIF - COMMANDE'!F19</f>
        <v>0</v>
      </c>
      <c r="D19" s="190">
        <f>'RÉCAPITULATIF - COMMANDE'!E19*'RÉCAPITULATIF - COMMANDE'!F19</f>
        <v>0</v>
      </c>
      <c r="E19" s="190">
        <f>('RÉCAPITULATIF - COMMANDE'!E19-'RÉCAPITULATIF - COMMANDE'!D19)*'RÉCAPITULATIF - COMMANDE'!F19</f>
        <v>0</v>
      </c>
      <c r="F19" s="191">
        <v>0.36399999999999999</v>
      </c>
    </row>
    <row r="20" spans="1:6" ht="16.2" thickBot="1" x14ac:dyDescent="0.35">
      <c r="C20" s="19"/>
      <c r="F20" s="2"/>
    </row>
    <row r="21" spans="1:6" ht="40.5" customHeight="1" thickBot="1" x14ac:dyDescent="0.35">
      <c r="A21" s="41"/>
      <c r="B21" s="39" t="s">
        <v>9</v>
      </c>
      <c r="C21" s="20" t="s">
        <v>30</v>
      </c>
      <c r="D21" s="20" t="s">
        <v>27</v>
      </c>
      <c r="E21" s="21" t="s">
        <v>28</v>
      </c>
      <c r="F21" s="21" t="s">
        <v>29</v>
      </c>
    </row>
    <row r="22" spans="1:6" ht="15.6" x14ac:dyDescent="0.3">
      <c r="A22" s="43" t="s">
        <v>70</v>
      </c>
      <c r="B22" s="113" t="s">
        <v>18</v>
      </c>
      <c r="C22" s="28">
        <f>'RÉCAPITULATIF - COMMANDE'!F22</f>
        <v>0</v>
      </c>
      <c r="D22" s="71">
        <f>'RÉCAPITULATIF - COMMANDE'!E22*'RÉCAPITULATIF - COMMANDE'!F22</f>
        <v>0</v>
      </c>
      <c r="E22" s="71">
        <f>('RÉCAPITULATIF - COMMANDE'!E22-'RÉCAPITULATIF - COMMANDE'!D22)*'RÉCAPITULATIF - COMMANDE'!F22</f>
        <v>0</v>
      </c>
      <c r="F22" s="72">
        <v>0.4</v>
      </c>
    </row>
    <row r="23" spans="1:6" ht="16.2" thickBot="1" x14ac:dyDescent="0.35">
      <c r="A23" s="135" t="s">
        <v>50</v>
      </c>
      <c r="B23" s="192" t="s">
        <v>115</v>
      </c>
      <c r="C23" s="189">
        <f>'RÉCAPITULATIF - COMMANDE'!F23</f>
        <v>0</v>
      </c>
      <c r="D23" s="190">
        <f>'RÉCAPITULATIF - COMMANDE'!E23*'RÉCAPITULATIF - COMMANDE'!F23</f>
        <v>0</v>
      </c>
      <c r="E23" s="190">
        <f>('RÉCAPITULATIF - COMMANDE'!E23-'RÉCAPITULATIF - COMMANDE'!D23)*'RÉCAPITULATIF - COMMANDE'!F23</f>
        <v>0</v>
      </c>
      <c r="F23" s="193">
        <v>0.28999999999999998</v>
      </c>
    </row>
    <row r="24" spans="1:6" ht="16.2" thickBot="1" x14ac:dyDescent="0.35">
      <c r="C24" s="19"/>
    </row>
    <row r="25" spans="1:6" ht="36.6" thickBot="1" x14ac:dyDescent="0.35">
      <c r="A25" s="41"/>
      <c r="B25" s="39" t="s">
        <v>2</v>
      </c>
      <c r="C25" s="20" t="s">
        <v>30</v>
      </c>
      <c r="D25" s="20" t="s">
        <v>27</v>
      </c>
      <c r="E25" s="21" t="s">
        <v>28</v>
      </c>
      <c r="F25" s="21" t="s">
        <v>29</v>
      </c>
    </row>
    <row r="26" spans="1:6" ht="15.6" x14ac:dyDescent="0.3">
      <c r="A26" s="43" t="s">
        <v>51</v>
      </c>
      <c r="B26" s="96" t="s">
        <v>10</v>
      </c>
      <c r="C26" s="28">
        <f>'RÉCAPITULATIF - COMMANDE'!F26</f>
        <v>0</v>
      </c>
      <c r="D26" s="71">
        <f>'RÉCAPITULATIF - COMMANDE'!E26*'RÉCAPITULATIF - COMMANDE'!F26</f>
        <v>0</v>
      </c>
      <c r="E26" s="45">
        <f>('RÉCAPITULATIF - COMMANDE'!E26-'RÉCAPITULATIF - COMMANDE'!D26)*'RÉCAPITULATIF - COMMANDE'!F26</f>
        <v>0</v>
      </c>
      <c r="F26" s="121">
        <v>0.32500000000000001</v>
      </c>
    </row>
    <row r="27" spans="1:6" ht="15.6" x14ac:dyDescent="0.3">
      <c r="A27" s="133" t="s">
        <v>52</v>
      </c>
      <c r="B27" s="136" t="s">
        <v>11</v>
      </c>
      <c r="C27" s="183">
        <f>'RÉCAPITULATIF - COMMANDE'!F27</f>
        <v>0</v>
      </c>
      <c r="D27" s="184">
        <f>'RÉCAPITULATIF - COMMANDE'!E27*'RÉCAPITULATIF - COMMANDE'!F27</f>
        <v>0</v>
      </c>
      <c r="E27" s="184">
        <f>('RÉCAPITULATIF - COMMANDE'!E27-'RÉCAPITULATIF - COMMANDE'!D27)*'RÉCAPITULATIF - COMMANDE'!F27</f>
        <v>0</v>
      </c>
      <c r="F27" s="185">
        <v>0.32500000000000001</v>
      </c>
    </row>
    <row r="28" spans="1:6" ht="15.6" x14ac:dyDescent="0.3">
      <c r="A28" s="43" t="s">
        <v>53</v>
      </c>
      <c r="B28" s="83" t="s">
        <v>15</v>
      </c>
      <c r="C28" s="117">
        <f>'RÉCAPITULATIF - COMMANDE'!F28</f>
        <v>0</v>
      </c>
      <c r="D28" s="45">
        <f>'RÉCAPITULATIF - COMMANDE'!E28*'RÉCAPITULATIF - COMMANDE'!F28</f>
        <v>0</v>
      </c>
      <c r="E28" s="45">
        <f>('RÉCAPITULATIF - COMMANDE'!E28-'RÉCAPITULATIF - COMMANDE'!D28)*'RÉCAPITULATIF - COMMANDE'!F28</f>
        <v>0</v>
      </c>
      <c r="F28" s="123">
        <v>0.21</v>
      </c>
    </row>
    <row r="29" spans="1:6" ht="16.2" thickBot="1" x14ac:dyDescent="0.35">
      <c r="A29" s="194" t="s">
        <v>71</v>
      </c>
      <c r="B29" s="195" t="s">
        <v>47</v>
      </c>
      <c r="C29" s="189">
        <f>'RÉCAPITULATIF - COMMANDE'!F29</f>
        <v>0</v>
      </c>
      <c r="D29" s="190">
        <f>'RÉCAPITULATIF - COMMANDE'!E29*'RÉCAPITULATIF - COMMANDE'!F29</f>
        <v>0</v>
      </c>
      <c r="E29" s="190">
        <f>('RÉCAPITULATIF - COMMANDE'!E29-'RÉCAPITULATIF - COMMANDE'!D29)*'RÉCAPITULATIF - COMMANDE'!F29</f>
        <v>0</v>
      </c>
      <c r="F29" s="193">
        <v>0.21</v>
      </c>
    </row>
    <row r="30" spans="1:6" ht="16.2" thickBot="1" x14ac:dyDescent="0.35">
      <c r="C30" s="19"/>
    </row>
    <row r="31" spans="1:6" ht="36.6" thickBot="1" x14ac:dyDescent="0.35">
      <c r="A31" s="41"/>
      <c r="B31" s="39" t="s">
        <v>3</v>
      </c>
      <c r="C31" s="20" t="s">
        <v>30</v>
      </c>
      <c r="D31" s="20" t="s">
        <v>27</v>
      </c>
      <c r="E31" s="21" t="s">
        <v>28</v>
      </c>
      <c r="F31" s="21" t="s">
        <v>29</v>
      </c>
    </row>
    <row r="32" spans="1:6" ht="15.6" x14ac:dyDescent="0.3">
      <c r="A32" s="43" t="s">
        <v>73</v>
      </c>
      <c r="B32" s="96" t="s">
        <v>45</v>
      </c>
      <c r="C32" s="28">
        <f>'RÉCAPITULATIF - COMMANDE'!F32</f>
        <v>0</v>
      </c>
      <c r="D32" s="71">
        <f>'RÉCAPITULATIF - COMMANDE'!E32*'RÉCAPITULATIF - COMMANDE'!F32</f>
        <v>0</v>
      </c>
      <c r="E32" s="71">
        <f>('RÉCAPITULATIF - COMMANDE'!E32-'RÉCAPITULATIF - COMMANDE'!D32)*'RÉCAPITULATIF - COMMANDE'!F32</f>
        <v>0</v>
      </c>
      <c r="F32" s="72">
        <v>0.26</v>
      </c>
    </row>
    <row r="33" spans="1:6" ht="15.6" x14ac:dyDescent="0.3">
      <c r="A33" s="133" t="s">
        <v>72</v>
      </c>
      <c r="B33" s="134" t="s">
        <v>17</v>
      </c>
      <c r="C33" s="183">
        <f>'RÉCAPITULATIF - COMMANDE'!F33</f>
        <v>0</v>
      </c>
      <c r="D33" s="184">
        <f>'RÉCAPITULATIF - COMMANDE'!E33*'RÉCAPITULATIF - COMMANDE'!F33</f>
        <v>0</v>
      </c>
      <c r="E33" s="184">
        <f>('RÉCAPITULATIF - COMMANDE'!E33-'RÉCAPITULATIF - COMMANDE'!D33)*'RÉCAPITULATIF - COMMANDE'!F33</f>
        <v>0</v>
      </c>
      <c r="F33" s="196">
        <v>0.34300000000000003</v>
      </c>
    </row>
    <row r="34" spans="1:6" ht="15.6" x14ac:dyDescent="0.3">
      <c r="A34" s="43" t="s">
        <v>74</v>
      </c>
      <c r="B34" s="102" t="s">
        <v>40</v>
      </c>
      <c r="C34" s="117">
        <f>'RÉCAPITULATIF - COMMANDE'!F34</f>
        <v>0</v>
      </c>
      <c r="D34" s="45">
        <f>'RÉCAPITULATIF - COMMANDE'!E34*'RÉCAPITULATIF - COMMANDE'!F34</f>
        <v>0</v>
      </c>
      <c r="E34" s="45">
        <f>('RÉCAPITULATIF - COMMANDE'!E34-'RÉCAPITULATIF - COMMANDE'!D34)*'RÉCAPITULATIF - COMMANDE'!F34</f>
        <v>0</v>
      </c>
      <c r="F34" s="73">
        <v>0.33400000000000002</v>
      </c>
    </row>
    <row r="35" spans="1:6" ht="15.6" x14ac:dyDescent="0.3">
      <c r="A35" s="133" t="s">
        <v>75</v>
      </c>
      <c r="B35" s="136" t="s">
        <v>42</v>
      </c>
      <c r="C35" s="183">
        <f>'RÉCAPITULATIF - COMMANDE'!F35</f>
        <v>0</v>
      </c>
      <c r="D35" s="184">
        <f>'RÉCAPITULATIF - COMMANDE'!E35*'RÉCAPITULATIF - COMMANDE'!F35</f>
        <v>0</v>
      </c>
      <c r="E35" s="184">
        <f>('RÉCAPITULATIF - COMMANDE'!E35-'RÉCAPITULATIF - COMMANDE'!D35)*'RÉCAPITULATIF - COMMANDE'!F35</f>
        <v>0</v>
      </c>
      <c r="F35" s="185">
        <v>0.33400000000000002</v>
      </c>
    </row>
    <row r="36" spans="1:6" ht="15.6" x14ac:dyDescent="0.3">
      <c r="A36" s="43" t="s">
        <v>76</v>
      </c>
      <c r="B36" s="102" t="s">
        <v>41</v>
      </c>
      <c r="C36" s="117">
        <f>'RÉCAPITULATIF - COMMANDE'!F36</f>
        <v>0</v>
      </c>
      <c r="D36" s="45">
        <f>'RÉCAPITULATIF - COMMANDE'!E36*'RÉCAPITULATIF - COMMANDE'!F36</f>
        <v>0</v>
      </c>
      <c r="E36" s="45">
        <f>('RÉCAPITULATIF - COMMANDE'!E36-'RÉCAPITULATIF - COMMANDE'!D36)*'RÉCAPITULATIF - COMMANDE'!F36</f>
        <v>0</v>
      </c>
      <c r="F36" s="73">
        <v>0.29499999999999998</v>
      </c>
    </row>
    <row r="37" spans="1:6" ht="15.6" x14ac:dyDescent="0.3">
      <c r="A37" s="133" t="s">
        <v>54</v>
      </c>
      <c r="B37" s="136" t="s">
        <v>39</v>
      </c>
      <c r="C37" s="183">
        <f>'RÉCAPITULATIF - COMMANDE'!F37</f>
        <v>0</v>
      </c>
      <c r="D37" s="184">
        <f>'RÉCAPITULATIF - COMMANDE'!E37*'RÉCAPITULATIF - COMMANDE'!F37</f>
        <v>0</v>
      </c>
      <c r="E37" s="184">
        <f>('RÉCAPITULATIF - COMMANDE'!E37-'RÉCAPITULATIF - COMMANDE'!D37)*'RÉCAPITULATIF - COMMANDE'!F37</f>
        <v>0</v>
      </c>
      <c r="F37" s="185">
        <v>0.33400000000000002</v>
      </c>
    </row>
    <row r="38" spans="1:6" ht="15.6" x14ac:dyDescent="0.3">
      <c r="A38" s="43" t="s">
        <v>55</v>
      </c>
      <c r="B38" s="102" t="s">
        <v>110</v>
      </c>
      <c r="C38" s="117">
        <f>'RÉCAPITULATIF - COMMANDE'!F38</f>
        <v>0</v>
      </c>
      <c r="D38" s="45">
        <f>'RÉCAPITULATIF - COMMANDE'!E38*'RÉCAPITULATIF - COMMANDE'!F38</f>
        <v>0</v>
      </c>
      <c r="E38" s="45">
        <f>('RÉCAPITULATIF - COMMANDE'!E38-'RÉCAPITULATIF - COMMANDE'!D38)*'RÉCAPITULATIF - COMMANDE'!F38</f>
        <v>0</v>
      </c>
      <c r="F38" s="73">
        <v>0.36699999999999999</v>
      </c>
    </row>
    <row r="39" spans="1:6" ht="15.6" x14ac:dyDescent="0.3">
      <c r="A39" s="133" t="s">
        <v>56</v>
      </c>
      <c r="B39" s="136" t="s">
        <v>16</v>
      </c>
      <c r="C39" s="183">
        <f>'RÉCAPITULATIF - COMMANDE'!F39</f>
        <v>0</v>
      </c>
      <c r="D39" s="184">
        <f>'RÉCAPITULATIF - COMMANDE'!E39*'RÉCAPITULATIF - COMMANDE'!F39</f>
        <v>0</v>
      </c>
      <c r="E39" s="184">
        <f>('RÉCAPITULATIF - COMMANDE'!E39-'RÉCAPITULATIF - COMMANDE'!D39)*'RÉCAPITULATIF - COMMANDE'!F39</f>
        <v>0</v>
      </c>
      <c r="F39" s="185">
        <v>0.29499999999999998</v>
      </c>
    </row>
    <row r="40" spans="1:6" ht="15.6" x14ac:dyDescent="0.3">
      <c r="A40" s="82" t="s">
        <v>77</v>
      </c>
      <c r="B40" s="83" t="s">
        <v>49</v>
      </c>
      <c r="C40" s="117">
        <f>'RÉCAPITULATIF - COMMANDE'!F40</f>
        <v>0</v>
      </c>
      <c r="D40" s="45">
        <f>'RÉCAPITULATIF - COMMANDE'!E40*'RÉCAPITULATIF - COMMANDE'!F40</f>
        <v>0</v>
      </c>
      <c r="E40" s="45">
        <f>('RÉCAPITULATIF - COMMANDE'!E40-'RÉCAPITULATIF - COMMANDE'!D40)*'RÉCAPITULATIF - COMMANDE'!F40</f>
        <v>0</v>
      </c>
      <c r="F40" s="124">
        <v>0.33400000000000002</v>
      </c>
    </row>
    <row r="41" spans="1:6" ht="15.6" x14ac:dyDescent="0.3">
      <c r="A41" s="197" t="s">
        <v>78</v>
      </c>
      <c r="B41" s="198" t="s">
        <v>60</v>
      </c>
      <c r="C41" s="183">
        <f>'RÉCAPITULATIF - COMMANDE'!F41</f>
        <v>0</v>
      </c>
      <c r="D41" s="184">
        <f>'RÉCAPITULATIF - COMMANDE'!E41*'RÉCAPITULATIF - COMMANDE'!F41</f>
        <v>0</v>
      </c>
      <c r="E41" s="184">
        <f>('RÉCAPITULATIF - COMMANDE'!E41-'RÉCAPITULATIF - COMMANDE'!D41)*'RÉCAPITULATIF - COMMANDE'!F41</f>
        <v>0</v>
      </c>
      <c r="F41" s="199">
        <v>0.33400000000000002</v>
      </c>
    </row>
    <row r="42" spans="1:6" ht="16.2" thickBot="1" x14ac:dyDescent="0.35">
      <c r="A42" s="89" t="s">
        <v>79</v>
      </c>
      <c r="B42" s="90" t="s">
        <v>111</v>
      </c>
      <c r="C42" s="118">
        <f>'RÉCAPITULATIF - COMMANDE'!F42</f>
        <v>0</v>
      </c>
      <c r="D42" s="119">
        <f>'RÉCAPITULATIF - COMMANDE'!E42*'RÉCAPITULATIF - COMMANDE'!F42</f>
        <v>0</v>
      </c>
      <c r="E42" s="119">
        <f>('RÉCAPITULATIF - COMMANDE'!E42-'RÉCAPITULATIF - COMMANDE'!D42)*'RÉCAPITULATIF - COMMANDE'!F42</f>
        <v>0</v>
      </c>
      <c r="F42" s="122">
        <v>0.3</v>
      </c>
    </row>
    <row r="43" spans="1:6" x14ac:dyDescent="0.3">
      <c r="B43" s="285" t="s">
        <v>104</v>
      </c>
      <c r="E43" s="1"/>
    </row>
    <row r="44" spans="1:6" ht="15" customHeight="1" thickBot="1" x14ac:dyDescent="0.35">
      <c r="B44" s="286"/>
      <c r="C44" s="34"/>
      <c r="D44" s="36"/>
      <c r="E44" s="36"/>
      <c r="F44" s="35"/>
    </row>
    <row r="45" spans="1:6" ht="16.2" thickBot="1" x14ac:dyDescent="0.35">
      <c r="D45" s="32" t="s">
        <v>43</v>
      </c>
      <c r="E45" s="33" t="s">
        <v>44</v>
      </c>
    </row>
    <row r="46" spans="1:6" ht="18.600000000000001" thickBot="1" x14ac:dyDescent="0.35">
      <c r="C46" s="24" t="s">
        <v>0</v>
      </c>
      <c r="D46" s="200">
        <f>SUM(D10:D14,D17:D19,D22:D23,D26:D29,D32:D42)</f>
        <v>0</v>
      </c>
      <c r="E46" s="201">
        <f>SUM(E10:E14,E17:E19,E22:E23,E26:E29,E32:E42)</f>
        <v>0</v>
      </c>
    </row>
  </sheetData>
  <sheetProtection algorithmName="SHA-512" hashValue="OOe2l5VgHsfGSIEFm3OsXRILqxOFsXVhIIQK6cFaZU7G2rnSnAqwKNtM+47WoIT+vb7nuUSBrXhL2WlLsREjeQ==" saltValue="bJDyKgN9CEpX1v0LdtBYzQ==" spinCount="100000" sheet="1" objects="1" scenarios="1"/>
  <mergeCells count="2">
    <mergeCell ref="C5:F7"/>
    <mergeCell ref="B43:B44"/>
  </mergeCells>
  <phoneticPr fontId="25" type="noConversion"/>
  <pageMargins left="0.7" right="0.7" top="0.75" bottom="0.75" header="0.3" footer="0.3"/>
  <pageSetup scale="7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3">
    <tabColor rgb="FF92D050"/>
    <pageSetUpPr fitToPage="1"/>
  </sheetPr>
  <dimension ref="A1:O48"/>
  <sheetViews>
    <sheetView topLeftCell="A3" zoomScaleNormal="100" zoomScaleSheetLayoutView="91" workbookViewId="0">
      <selection activeCell="B7" sqref="B7"/>
    </sheetView>
  </sheetViews>
  <sheetFormatPr baseColWidth="10" defaultColWidth="10.5546875" defaultRowHeight="14.4" x14ac:dyDescent="0.3"/>
  <cols>
    <col min="1" max="1" width="4.5546875" customWidth="1"/>
    <col min="2" max="2" width="38.109375" customWidth="1"/>
    <col min="3" max="3" width="15" customWidth="1"/>
    <col min="4" max="4" width="16.44140625" customWidth="1"/>
    <col min="5" max="5" width="18.5546875" customWidth="1"/>
    <col min="6" max="6" width="6.44140625" customWidth="1"/>
    <col min="7" max="7" width="36.5546875" bestFit="1" customWidth="1"/>
    <col min="8" max="8" width="18.5546875" customWidth="1"/>
    <col min="9" max="9" width="17" customWidth="1"/>
    <col min="10" max="10" width="12" customWidth="1"/>
  </cols>
  <sheetData>
    <row r="1" spans="1:15" ht="33.75" customHeight="1" x14ac:dyDescent="0.3"/>
    <row r="2" spans="1:15" ht="25.5" customHeight="1" x14ac:dyDescent="0.45">
      <c r="B2" s="289" t="s">
        <v>117</v>
      </c>
      <c r="C2" s="289"/>
      <c r="D2" s="289"/>
      <c r="E2" s="289"/>
      <c r="K2" s="12"/>
      <c r="L2" s="12"/>
      <c r="N2" s="12"/>
      <c r="O2" s="12"/>
    </row>
    <row r="3" spans="1:15" ht="31.35" customHeight="1" x14ac:dyDescent="0.7">
      <c r="B3" s="274" t="s">
        <v>107</v>
      </c>
      <c r="C3" s="274"/>
      <c r="D3" s="274"/>
      <c r="E3" s="274"/>
      <c r="K3" s="13"/>
      <c r="L3" s="13"/>
      <c r="N3" s="13"/>
      <c r="O3" s="13"/>
    </row>
    <row r="4" spans="1:15" ht="21" customHeight="1" x14ac:dyDescent="0.3">
      <c r="N4" s="287"/>
      <c r="O4" s="287"/>
    </row>
    <row r="5" spans="1:15" s="4" customFormat="1" ht="15" thickBot="1" x14ac:dyDescent="0.35">
      <c r="D5" s="6"/>
      <c r="E5" s="6"/>
      <c r="F5"/>
    </row>
    <row r="6" spans="1:15" ht="36.6" thickBot="1" x14ac:dyDescent="0.35">
      <c r="A6" s="41"/>
      <c r="B6" s="39" t="s">
        <v>1</v>
      </c>
      <c r="C6" s="20" t="s">
        <v>23</v>
      </c>
      <c r="D6" s="20" t="s">
        <v>25</v>
      </c>
      <c r="E6" s="20" t="s">
        <v>27</v>
      </c>
    </row>
    <row r="7" spans="1:15" ht="15.6" x14ac:dyDescent="0.3">
      <c r="A7" s="43" t="s">
        <v>62</v>
      </c>
      <c r="B7" s="96" t="s">
        <v>129</v>
      </c>
      <c r="C7" s="99">
        <f>'RÉCAPITULATIF - COMMANDE'!E10</f>
        <v>8.25</v>
      </c>
      <c r="D7" s="100"/>
      <c r="E7" s="202">
        <f>C7*D7</f>
        <v>0</v>
      </c>
    </row>
    <row r="8" spans="1:15" ht="15.6" x14ac:dyDescent="0.3">
      <c r="A8" s="127" t="s">
        <v>63</v>
      </c>
      <c r="B8" s="128" t="s">
        <v>114</v>
      </c>
      <c r="C8" s="212">
        <f>'RÉCAPITULATIF - COMMANDE'!E11</f>
        <v>30</v>
      </c>
      <c r="D8" s="213"/>
      <c r="E8" s="214">
        <f>C8*D8</f>
        <v>0</v>
      </c>
    </row>
    <row r="9" spans="1:15" ht="15.6" x14ac:dyDescent="0.3">
      <c r="A9" s="43" t="s">
        <v>64</v>
      </c>
      <c r="B9" s="102" t="s">
        <v>12</v>
      </c>
      <c r="C9" s="44">
        <f>'RÉCAPITULATIF - COMMANDE'!E12</f>
        <v>8.25</v>
      </c>
      <c r="D9" s="104"/>
      <c r="E9" s="203">
        <f>C9*D9</f>
        <v>0</v>
      </c>
    </row>
    <row r="10" spans="1:15" ht="15.6" x14ac:dyDescent="0.3">
      <c r="A10" s="127" t="s">
        <v>65</v>
      </c>
      <c r="B10" s="129" t="s">
        <v>13</v>
      </c>
      <c r="C10" s="215">
        <f>'RÉCAPITULATIF - COMMANDE'!E13</f>
        <v>8.25</v>
      </c>
      <c r="D10" s="216"/>
      <c r="E10" s="217">
        <f>C10*D10</f>
        <v>0</v>
      </c>
    </row>
    <row r="11" spans="1:15" ht="16.2" thickBot="1" x14ac:dyDescent="0.35">
      <c r="A11" s="125" t="s">
        <v>66</v>
      </c>
      <c r="B11" s="90" t="s">
        <v>14</v>
      </c>
      <c r="C11" s="93">
        <f>'RÉCAPITULATIF - COMMANDE'!E14</f>
        <v>8.25</v>
      </c>
      <c r="D11" s="94"/>
      <c r="E11" s="204">
        <f>C11*D11</f>
        <v>0</v>
      </c>
    </row>
    <row r="12" spans="1:15" ht="9" customHeight="1" thickBot="1" x14ac:dyDescent="0.35"/>
    <row r="13" spans="1:15" ht="36.6" thickBot="1" x14ac:dyDescent="0.35">
      <c r="A13" s="41"/>
      <c r="B13" s="39" t="s">
        <v>8</v>
      </c>
      <c r="C13" s="20" t="s">
        <v>23</v>
      </c>
      <c r="D13" s="20" t="s">
        <v>25</v>
      </c>
      <c r="E13" s="20" t="s">
        <v>27</v>
      </c>
    </row>
    <row r="14" spans="1:15" ht="15.6" x14ac:dyDescent="0.3">
      <c r="A14" s="127" t="s">
        <v>67</v>
      </c>
      <c r="B14" s="218" t="s">
        <v>31</v>
      </c>
      <c r="C14" s="219">
        <f>'RÉCAPITULATIF - COMMANDE'!E17</f>
        <v>2.75</v>
      </c>
      <c r="D14" s="220"/>
      <c r="E14" s="221">
        <f>C14*D14</f>
        <v>0</v>
      </c>
    </row>
    <row r="15" spans="1:15" ht="15.6" x14ac:dyDescent="0.3">
      <c r="A15" s="43" t="s">
        <v>68</v>
      </c>
      <c r="B15" s="206" t="s">
        <v>32</v>
      </c>
      <c r="C15" s="44">
        <f>'RÉCAPITULATIF - COMMANDE'!E18</f>
        <v>4.75</v>
      </c>
      <c r="D15" s="104"/>
      <c r="E15" s="64">
        <f>C15*D15</f>
        <v>0</v>
      </c>
    </row>
    <row r="16" spans="1:15" ht="16.2" thickBot="1" x14ac:dyDescent="0.35">
      <c r="A16" s="131" t="s">
        <v>69</v>
      </c>
      <c r="B16" s="130" t="s">
        <v>33</v>
      </c>
      <c r="C16" s="223">
        <f>'RÉCAPITULATIF - COMMANDE'!E19</f>
        <v>2.75</v>
      </c>
      <c r="D16" s="224"/>
      <c r="E16" s="225">
        <f>C16*D16</f>
        <v>0</v>
      </c>
    </row>
    <row r="17" spans="1:5" ht="7.5" customHeight="1" thickBot="1" x14ac:dyDescent="0.35">
      <c r="C17" s="2"/>
      <c r="D17" s="2"/>
      <c r="E17" s="2"/>
    </row>
    <row r="18" spans="1:5" ht="36.6" thickBot="1" x14ac:dyDescent="0.35">
      <c r="A18" s="41"/>
      <c r="B18" s="39" t="s">
        <v>9</v>
      </c>
      <c r="C18" s="20" t="s">
        <v>23</v>
      </c>
      <c r="D18" s="20" t="s">
        <v>25</v>
      </c>
      <c r="E18" s="20" t="s">
        <v>27</v>
      </c>
    </row>
    <row r="19" spans="1:5" ht="15.6" x14ac:dyDescent="0.3">
      <c r="A19" s="43" t="s">
        <v>70</v>
      </c>
      <c r="B19" s="206" t="s">
        <v>18</v>
      </c>
      <c r="C19" s="27">
        <f>'RÉCAPITULATIF - COMMANDE'!E22</f>
        <v>9.5</v>
      </c>
      <c r="D19" s="31"/>
      <c r="E19" s="63">
        <f>C19*D19</f>
        <v>0</v>
      </c>
    </row>
    <row r="20" spans="1:5" ht="16.5" customHeight="1" thickBot="1" x14ac:dyDescent="0.35">
      <c r="A20" s="131" t="s">
        <v>50</v>
      </c>
      <c r="B20" s="226" t="s">
        <v>112</v>
      </c>
      <c r="C20" s="223">
        <f>'RÉCAPITULATIF - COMMANDE'!E23</f>
        <v>22.5</v>
      </c>
      <c r="D20" s="227"/>
      <c r="E20" s="228">
        <f>C20*D20</f>
        <v>0</v>
      </c>
    </row>
    <row r="21" spans="1:5" ht="6" customHeight="1" thickBot="1" x14ac:dyDescent="0.35"/>
    <row r="22" spans="1:5" ht="36.6" thickBot="1" x14ac:dyDescent="0.35">
      <c r="A22" s="41"/>
      <c r="B22" s="39" t="s">
        <v>2</v>
      </c>
      <c r="C22" s="20" t="s">
        <v>23</v>
      </c>
      <c r="D22" s="20" t="s">
        <v>25</v>
      </c>
      <c r="E22" s="20" t="s">
        <v>27</v>
      </c>
    </row>
    <row r="23" spans="1:5" ht="15.6" x14ac:dyDescent="0.3">
      <c r="A23" s="43" t="s">
        <v>51</v>
      </c>
      <c r="B23" s="96" t="s">
        <v>10</v>
      </c>
      <c r="C23" s="98">
        <f>'RÉCAPITULATIF - COMMANDE'!E26</f>
        <v>9</v>
      </c>
      <c r="D23" s="100"/>
      <c r="E23" s="205">
        <f>C23*D23</f>
        <v>0</v>
      </c>
    </row>
    <row r="24" spans="1:5" ht="15.6" x14ac:dyDescent="0.3">
      <c r="A24" s="127" t="s">
        <v>52</v>
      </c>
      <c r="B24" s="129" t="s">
        <v>11</v>
      </c>
      <c r="C24" s="229">
        <f>'RÉCAPITULATIF - COMMANDE'!E27</f>
        <v>9</v>
      </c>
      <c r="D24" s="216"/>
      <c r="E24" s="230">
        <f>C24*D24</f>
        <v>0</v>
      </c>
    </row>
    <row r="25" spans="1:5" ht="15.6" x14ac:dyDescent="0.3">
      <c r="A25" s="43" t="s">
        <v>53</v>
      </c>
      <c r="B25" s="83" t="s">
        <v>15</v>
      </c>
      <c r="C25" s="37">
        <f>'RÉCAPITULATIF - COMMANDE'!E28</f>
        <v>25</v>
      </c>
      <c r="D25" s="87"/>
      <c r="E25" s="64">
        <f>C25*D25</f>
        <v>0</v>
      </c>
    </row>
    <row r="26" spans="1:5" ht="16.2" thickBot="1" x14ac:dyDescent="0.35">
      <c r="A26" s="222" t="s">
        <v>71</v>
      </c>
      <c r="B26" s="132" t="s">
        <v>46</v>
      </c>
      <c r="C26" s="231">
        <f>'RÉCAPITULATIF - COMMANDE'!E29</f>
        <v>25</v>
      </c>
      <c r="D26" s="224"/>
      <c r="E26" s="225">
        <f>C26*D26</f>
        <v>0</v>
      </c>
    </row>
    <row r="27" spans="1:5" ht="6" customHeight="1" thickBot="1" x14ac:dyDescent="0.35"/>
    <row r="28" spans="1:5" ht="36.6" thickBot="1" x14ac:dyDescent="0.35">
      <c r="A28" s="41"/>
      <c r="B28" s="39" t="s">
        <v>3</v>
      </c>
      <c r="C28" s="20" t="s">
        <v>23</v>
      </c>
      <c r="D28" s="20" t="s">
        <v>25</v>
      </c>
      <c r="E28" s="21" t="s">
        <v>27</v>
      </c>
    </row>
    <row r="29" spans="1:5" ht="15.6" x14ac:dyDescent="0.3">
      <c r="A29" s="43" t="s">
        <v>73</v>
      </c>
      <c r="B29" s="207" t="s">
        <v>45</v>
      </c>
      <c r="C29" s="74">
        <f>'RÉCAPITULATIF - COMMANDE'!E32</f>
        <v>28</v>
      </c>
      <c r="D29" s="100"/>
      <c r="E29" s="75">
        <f t="shared" ref="E29:E39" si="0">C29*D29</f>
        <v>0</v>
      </c>
    </row>
    <row r="30" spans="1:5" ht="15.6" x14ac:dyDescent="0.3">
      <c r="A30" s="127" t="s">
        <v>72</v>
      </c>
      <c r="B30" s="232" t="s">
        <v>38</v>
      </c>
      <c r="C30" s="233">
        <f>'RÉCAPITULATIF - COMMANDE'!E33</f>
        <v>9.5</v>
      </c>
      <c r="D30" s="216"/>
      <c r="E30" s="234">
        <f t="shared" si="0"/>
        <v>0</v>
      </c>
    </row>
    <row r="31" spans="1:5" ht="15.6" x14ac:dyDescent="0.3">
      <c r="A31" s="43" t="s">
        <v>74</v>
      </c>
      <c r="B31" s="208" t="s">
        <v>40</v>
      </c>
      <c r="C31" s="76">
        <f>'RÉCAPITULATIF - COMMANDE'!E34</f>
        <v>8.25</v>
      </c>
      <c r="D31" s="104"/>
      <c r="E31" s="77">
        <f t="shared" si="0"/>
        <v>0</v>
      </c>
    </row>
    <row r="32" spans="1:5" ht="15.6" x14ac:dyDescent="0.3">
      <c r="A32" s="127" t="s">
        <v>75</v>
      </c>
      <c r="B32" s="232" t="s">
        <v>42</v>
      </c>
      <c r="C32" s="233">
        <f>'RÉCAPITULATIF - COMMANDE'!E35</f>
        <v>8.25</v>
      </c>
      <c r="D32" s="216"/>
      <c r="E32" s="234">
        <f t="shared" si="0"/>
        <v>0</v>
      </c>
    </row>
    <row r="33" spans="1:9" ht="15.6" x14ac:dyDescent="0.3">
      <c r="A33" s="43" t="s">
        <v>76</v>
      </c>
      <c r="B33" s="208" t="s">
        <v>41</v>
      </c>
      <c r="C33" s="76">
        <f>'RÉCAPITULATIF - COMMANDE'!E36</f>
        <v>8.25</v>
      </c>
      <c r="D33" s="104"/>
      <c r="E33" s="77">
        <f t="shared" si="0"/>
        <v>0</v>
      </c>
    </row>
    <row r="34" spans="1:9" ht="15.6" x14ac:dyDescent="0.3">
      <c r="A34" s="127" t="s">
        <v>54</v>
      </c>
      <c r="B34" s="232" t="s">
        <v>48</v>
      </c>
      <c r="C34" s="233">
        <f>'RÉCAPITULATIF - COMMANDE'!E37</f>
        <v>8.25</v>
      </c>
      <c r="D34" s="216"/>
      <c r="E34" s="234">
        <f>C34*D34</f>
        <v>0</v>
      </c>
    </row>
    <row r="35" spans="1:9" ht="15.6" x14ac:dyDescent="0.3">
      <c r="A35" s="43" t="s">
        <v>55</v>
      </c>
      <c r="B35" s="208" t="s">
        <v>110</v>
      </c>
      <c r="C35" s="76">
        <f>'RÉCAPITULATIF - COMMANDE'!E38</f>
        <v>10</v>
      </c>
      <c r="D35" s="104"/>
      <c r="E35" s="77">
        <f t="shared" si="0"/>
        <v>0</v>
      </c>
    </row>
    <row r="36" spans="1:9" ht="15.6" x14ac:dyDescent="0.3">
      <c r="A36" s="127" t="s">
        <v>56</v>
      </c>
      <c r="B36" s="232" t="s">
        <v>16</v>
      </c>
      <c r="C36" s="233">
        <f>'RÉCAPITULATIF - COMMANDE'!E39</f>
        <v>9</v>
      </c>
      <c r="D36" s="216"/>
      <c r="E36" s="234">
        <f t="shared" si="0"/>
        <v>0</v>
      </c>
    </row>
    <row r="37" spans="1:9" ht="15.6" x14ac:dyDescent="0.3">
      <c r="A37" s="82" t="s">
        <v>77</v>
      </c>
      <c r="B37" s="208" t="s">
        <v>49</v>
      </c>
      <c r="C37" s="76">
        <f>'RÉCAPITULATIF - COMMANDE'!E40</f>
        <v>7.5</v>
      </c>
      <c r="D37" s="104"/>
      <c r="E37" s="77">
        <f t="shared" si="0"/>
        <v>0</v>
      </c>
    </row>
    <row r="38" spans="1:9" ht="15.6" x14ac:dyDescent="0.3">
      <c r="A38" s="126" t="s">
        <v>78</v>
      </c>
      <c r="B38" s="232" t="s">
        <v>60</v>
      </c>
      <c r="C38" s="233">
        <f>'RÉCAPITULATIF - COMMANDE'!E41</f>
        <v>7.5</v>
      </c>
      <c r="D38" s="216"/>
      <c r="E38" s="234">
        <f t="shared" si="0"/>
        <v>0</v>
      </c>
    </row>
    <row r="39" spans="1:9" ht="16.2" thickBot="1" x14ac:dyDescent="0.35">
      <c r="A39" s="89" t="s">
        <v>79</v>
      </c>
      <c r="B39" s="209" t="s">
        <v>111</v>
      </c>
      <c r="C39" s="210">
        <f>'RÉCAPITULATIF - COMMANDE'!E42</f>
        <v>9</v>
      </c>
      <c r="D39" s="94"/>
      <c r="E39" s="211">
        <f t="shared" si="0"/>
        <v>0</v>
      </c>
    </row>
    <row r="40" spans="1:9" ht="13.5" customHeight="1" thickBot="1" x14ac:dyDescent="0.35">
      <c r="C40" s="2"/>
    </row>
    <row r="41" spans="1:9" ht="25.5" customHeight="1" thickBot="1" x14ac:dyDescent="0.35">
      <c r="B41" s="67" t="s">
        <v>104</v>
      </c>
      <c r="D41" s="24" t="s">
        <v>0</v>
      </c>
      <c r="E41" s="25">
        <f>SUM(E7:E11,E14:E16,E19:E20,E23:E26,E29:E39)</f>
        <v>0</v>
      </c>
    </row>
    <row r="43" spans="1:9" ht="30.75" customHeight="1" x14ac:dyDescent="0.3">
      <c r="A43" s="291" t="s">
        <v>116</v>
      </c>
      <c r="B43" s="291"/>
      <c r="C43" s="291"/>
      <c r="D43" s="291"/>
      <c r="E43" s="291"/>
      <c r="F43" s="29"/>
    </row>
    <row r="45" spans="1:9" ht="36" customHeight="1" x14ac:dyDescent="0.35">
      <c r="A45" s="290" t="s">
        <v>34</v>
      </c>
      <c r="B45" s="290"/>
      <c r="C45" s="288"/>
      <c r="D45" s="288"/>
      <c r="E45" s="288"/>
      <c r="F45" s="30"/>
    </row>
    <row r="46" spans="1:9" x14ac:dyDescent="0.3">
      <c r="B46" s="30"/>
      <c r="C46" s="30"/>
      <c r="D46" s="30"/>
      <c r="E46" s="30"/>
      <c r="F46" s="30"/>
      <c r="I46" s="15"/>
    </row>
    <row r="48" spans="1:9" x14ac:dyDescent="0.3">
      <c r="B48" s="15"/>
      <c r="C48" s="15"/>
      <c r="D48" s="15"/>
      <c r="E48" s="15"/>
      <c r="I48" s="15"/>
    </row>
  </sheetData>
  <sheetProtection algorithmName="SHA-512" hashValue="we8F57JrH2b238dPfg1BzWHUoistZhMRYzJ39oliARqm7DlkgFeeIgZWofl1kA22lkwTteAXqc/hDYMd/Z7DTw==" saltValue="Osyzphgt6/EMpnr/2qvC1A==" spinCount="100000" sheet="1" objects="1" scenarios="1"/>
  <mergeCells count="6">
    <mergeCell ref="N4:O4"/>
    <mergeCell ref="C45:E45"/>
    <mergeCell ref="B2:E2"/>
    <mergeCell ref="B3:E3"/>
    <mergeCell ref="A45:B45"/>
    <mergeCell ref="A43:E43"/>
  </mergeCells>
  <printOptions horizontalCentered="1"/>
  <pageMargins left="0.31496062992125984" right="0.31496062992125984" top="0.39370078740157483" bottom="0.31496062992125984" header="0.31496062992125984" footer="0.31496062992125984"/>
  <pageSetup scale="7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4">
    <tabColor rgb="FF92D050"/>
    <pageSetUpPr fitToPage="1"/>
  </sheetPr>
  <dimension ref="A1:AG43"/>
  <sheetViews>
    <sheetView tabSelected="1" view="pageBreakPreview" topLeftCell="A6" zoomScaleNormal="100" zoomScaleSheetLayoutView="100" workbookViewId="0">
      <selection activeCell="AC10" sqref="AC10"/>
    </sheetView>
  </sheetViews>
  <sheetFormatPr baseColWidth="10" defaultColWidth="10.88671875" defaultRowHeight="14.4" x14ac:dyDescent="0.3"/>
  <cols>
    <col min="1" max="1" width="3.44140625" customWidth="1"/>
    <col min="2" max="2" width="20.44140625" customWidth="1"/>
    <col min="3" max="3" width="12.5546875" customWidth="1"/>
    <col min="4" max="4" width="9.88671875" customWidth="1"/>
    <col min="5" max="5" width="1.44140625" customWidth="1"/>
    <col min="6" max="6" width="13.109375" customWidth="1"/>
    <col min="7" max="7" width="6.6640625" bestFit="1" customWidth="1"/>
    <col min="8" max="8" width="6.5546875" customWidth="1"/>
    <col min="9" max="11" width="6.6640625" bestFit="1" customWidth="1"/>
    <col min="12" max="15" width="6.44140625" customWidth="1"/>
    <col min="16" max="16" width="7.6640625" bestFit="1" customWidth="1"/>
    <col min="17" max="18" width="6.6640625" bestFit="1" customWidth="1"/>
    <col min="19" max="20" width="6.44140625" customWidth="1"/>
    <col min="21" max="21" width="6.44140625" style="66" customWidth="1"/>
    <col min="22" max="26" width="6.6640625" bestFit="1" customWidth="1"/>
    <col min="27" max="27" width="7.6640625" bestFit="1" customWidth="1"/>
    <col min="28" max="30" width="6.6640625" bestFit="1" customWidth="1"/>
    <col min="31" max="31" width="7.6640625" bestFit="1" customWidth="1"/>
    <col min="32" max="32" width="1" customWidth="1"/>
    <col min="33" max="33" width="11.5546875" customWidth="1"/>
  </cols>
  <sheetData>
    <row r="1" spans="1:33" ht="15" thickBot="1" x14ac:dyDescent="0.35">
      <c r="U1"/>
    </row>
    <row r="2" spans="1:33" ht="22.65" customHeight="1" thickBot="1" x14ac:dyDescent="0.45">
      <c r="A2" s="298" t="s">
        <v>127</v>
      </c>
      <c r="B2" s="298"/>
      <c r="C2" s="298"/>
      <c r="D2" s="298"/>
      <c r="E2" s="298"/>
      <c r="F2" s="299"/>
      <c r="G2" s="307" t="s">
        <v>7</v>
      </c>
      <c r="H2" s="308"/>
      <c r="I2" s="308"/>
      <c r="J2" s="308"/>
      <c r="K2" s="308"/>
      <c r="L2" s="308"/>
      <c r="M2" s="308"/>
      <c r="N2" s="308"/>
      <c r="O2" s="308"/>
      <c r="P2" s="308"/>
      <c r="Q2" s="309"/>
      <c r="S2" s="307" t="s">
        <v>6</v>
      </c>
      <c r="T2" s="308"/>
      <c r="U2" s="308"/>
      <c r="V2" s="308"/>
      <c r="W2" s="308"/>
      <c r="X2" s="309"/>
      <c r="Z2" s="333" t="s">
        <v>57</v>
      </c>
      <c r="AA2" s="334"/>
      <c r="AC2" s="307" t="s">
        <v>5</v>
      </c>
      <c r="AD2" s="308"/>
      <c r="AE2" s="309"/>
    </row>
    <row r="3" spans="1:33" ht="53.1" customHeight="1" thickBot="1" x14ac:dyDescent="0.35">
      <c r="A3" s="296" t="s">
        <v>86</v>
      </c>
      <c r="B3" s="296"/>
      <c r="C3" s="296"/>
      <c r="D3" s="296"/>
      <c r="E3" s="296"/>
      <c r="F3" s="297"/>
      <c r="G3" s="335"/>
      <c r="H3" s="336"/>
      <c r="I3" s="336"/>
      <c r="J3" s="336"/>
      <c r="K3" s="336"/>
      <c r="L3" s="336"/>
      <c r="M3" s="336"/>
      <c r="N3" s="336"/>
      <c r="O3" s="336"/>
      <c r="P3" s="336"/>
      <c r="Q3" s="337"/>
      <c r="S3" s="335"/>
      <c r="T3" s="336"/>
      <c r="U3" s="336"/>
      <c r="V3" s="336"/>
      <c r="W3" s="336"/>
      <c r="X3" s="337"/>
      <c r="Z3" s="331"/>
      <c r="AA3" s="332"/>
      <c r="AC3" s="48" t="s">
        <v>58</v>
      </c>
      <c r="AD3" s="46" t="s">
        <v>4</v>
      </c>
      <c r="AE3" s="47" t="s">
        <v>59</v>
      </c>
    </row>
    <row r="4" spans="1:33" ht="6.75" customHeight="1" x14ac:dyDescent="0.3">
      <c r="U4"/>
    </row>
    <row r="5" spans="1:33" ht="6.75" customHeight="1" x14ac:dyDescent="0.3">
      <c r="U5"/>
    </row>
    <row r="6" spans="1:33" s="3" customFormat="1" ht="149.1" customHeight="1" thickBot="1" x14ac:dyDescent="0.35">
      <c r="G6" s="65" t="s">
        <v>118</v>
      </c>
      <c r="H6" s="65" t="s">
        <v>123</v>
      </c>
      <c r="I6" s="65" t="s">
        <v>124</v>
      </c>
      <c r="J6" s="65" t="s">
        <v>125</v>
      </c>
      <c r="K6" s="65" t="s">
        <v>126</v>
      </c>
      <c r="L6" s="65" t="s">
        <v>88</v>
      </c>
      <c r="M6" s="65" t="s">
        <v>89</v>
      </c>
      <c r="N6" s="65" t="s">
        <v>90</v>
      </c>
      <c r="O6" s="65" t="s">
        <v>122</v>
      </c>
      <c r="P6" s="65" t="s">
        <v>121</v>
      </c>
      <c r="Q6" s="65" t="s">
        <v>91</v>
      </c>
      <c r="R6" s="65" t="s">
        <v>92</v>
      </c>
      <c r="S6" s="65" t="s">
        <v>93</v>
      </c>
      <c r="T6" s="65" t="s">
        <v>94</v>
      </c>
      <c r="U6" s="65" t="s">
        <v>95</v>
      </c>
      <c r="V6" s="65" t="s">
        <v>96</v>
      </c>
      <c r="W6" s="65" t="s">
        <v>100</v>
      </c>
      <c r="X6" s="65" t="s">
        <v>97</v>
      </c>
      <c r="Y6" s="65" t="s">
        <v>98</v>
      </c>
      <c r="Z6" s="65" t="s">
        <v>99</v>
      </c>
      <c r="AA6" s="65" t="s">
        <v>120</v>
      </c>
      <c r="AB6" s="65" t="s">
        <v>101</v>
      </c>
      <c r="AC6" s="65" t="s">
        <v>102</v>
      </c>
      <c r="AD6" s="65" t="s">
        <v>103</v>
      </c>
      <c r="AE6" s="65" t="s">
        <v>119</v>
      </c>
    </row>
    <row r="7" spans="1:33" ht="18.600000000000001" thickBot="1" x14ac:dyDescent="0.4">
      <c r="A7" s="61"/>
      <c r="B7" s="339" t="s">
        <v>84</v>
      </c>
      <c r="C7" s="340"/>
      <c r="D7" s="341"/>
      <c r="F7" s="300" t="s">
        <v>85</v>
      </c>
      <c r="G7" s="242" t="s">
        <v>62</v>
      </c>
      <c r="H7" s="243" t="s">
        <v>63</v>
      </c>
      <c r="I7" s="243" t="s">
        <v>64</v>
      </c>
      <c r="J7" s="243" t="s">
        <v>65</v>
      </c>
      <c r="K7" s="243" t="s">
        <v>66</v>
      </c>
      <c r="L7" s="243" t="s">
        <v>67</v>
      </c>
      <c r="M7" s="243" t="s">
        <v>68</v>
      </c>
      <c r="N7" s="243" t="s">
        <v>69</v>
      </c>
      <c r="O7" s="243" t="s">
        <v>70</v>
      </c>
      <c r="P7" s="243" t="s">
        <v>50</v>
      </c>
      <c r="Q7" s="243" t="s">
        <v>51</v>
      </c>
      <c r="R7" s="243" t="s">
        <v>52</v>
      </c>
      <c r="S7" s="243" t="s">
        <v>53</v>
      </c>
      <c r="T7" s="243" t="s">
        <v>71</v>
      </c>
      <c r="U7" s="243" t="s">
        <v>73</v>
      </c>
      <c r="V7" s="243" t="s">
        <v>72</v>
      </c>
      <c r="W7" s="243" t="s">
        <v>74</v>
      </c>
      <c r="X7" s="243" t="s">
        <v>75</v>
      </c>
      <c r="Y7" s="243" t="s">
        <v>76</v>
      </c>
      <c r="Z7" s="243" t="s">
        <v>54</v>
      </c>
      <c r="AA7" s="243" t="s">
        <v>55</v>
      </c>
      <c r="AB7" s="243" t="s">
        <v>56</v>
      </c>
      <c r="AC7" s="243" t="s">
        <v>77</v>
      </c>
      <c r="AD7" s="243" t="s">
        <v>78</v>
      </c>
      <c r="AE7" s="244" t="s">
        <v>79</v>
      </c>
      <c r="AG7" s="294" t="s">
        <v>0</v>
      </c>
    </row>
    <row r="8" spans="1:33" ht="15" customHeight="1" thickBot="1" x14ac:dyDescent="0.35">
      <c r="A8" s="62"/>
      <c r="B8" s="342"/>
      <c r="C8" s="343"/>
      <c r="D8" s="344"/>
      <c r="F8" s="301"/>
      <c r="G8" s="79">
        <v>8.25</v>
      </c>
      <c r="H8" s="59">
        <v>30</v>
      </c>
      <c r="I8" s="79">
        <v>8.25</v>
      </c>
      <c r="J8" s="79">
        <v>8.25</v>
      </c>
      <c r="K8" s="79">
        <v>8.25</v>
      </c>
      <c r="L8" s="60">
        <v>2.75</v>
      </c>
      <c r="M8" s="60">
        <v>4.75</v>
      </c>
      <c r="N8" s="60">
        <v>2.75</v>
      </c>
      <c r="O8" s="60">
        <v>9.5</v>
      </c>
      <c r="P8" s="80">
        <v>22.5</v>
      </c>
      <c r="Q8" s="80">
        <v>9</v>
      </c>
      <c r="R8" s="80">
        <v>9</v>
      </c>
      <c r="S8" s="59">
        <v>25</v>
      </c>
      <c r="T8" s="59">
        <v>25</v>
      </c>
      <c r="U8" s="59">
        <v>28</v>
      </c>
      <c r="V8" s="80">
        <v>9.5</v>
      </c>
      <c r="W8" s="80">
        <v>8.25</v>
      </c>
      <c r="X8" s="80">
        <v>8.25</v>
      </c>
      <c r="Y8" s="80">
        <v>8.25</v>
      </c>
      <c r="Z8" s="80">
        <v>8.25</v>
      </c>
      <c r="AA8" s="80">
        <v>10</v>
      </c>
      <c r="AB8" s="80">
        <v>9</v>
      </c>
      <c r="AC8" s="80">
        <v>7.5</v>
      </c>
      <c r="AD8" s="80">
        <v>7.5</v>
      </c>
      <c r="AE8" s="235">
        <v>9</v>
      </c>
      <c r="AG8" s="295"/>
    </row>
    <row r="9" spans="1:33" ht="25.65" customHeight="1" x14ac:dyDescent="0.3">
      <c r="A9" s="338">
        <v>1</v>
      </c>
      <c r="B9" s="319" t="s">
        <v>80</v>
      </c>
      <c r="C9" s="319"/>
      <c r="D9" s="320"/>
      <c r="F9" s="53" t="s">
        <v>82</v>
      </c>
      <c r="G9" s="51"/>
      <c r="H9" s="5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236"/>
      <c r="AD9" s="236"/>
      <c r="AE9" s="237"/>
      <c r="AG9" s="271">
        <f t="shared" ref="AG9:AG30" si="0">SUM(G9:AE9)</f>
        <v>0</v>
      </c>
    </row>
    <row r="10" spans="1:33" ht="25.65" customHeight="1" thickBot="1" x14ac:dyDescent="0.35">
      <c r="A10" s="330"/>
      <c r="B10" s="321" t="s">
        <v>81</v>
      </c>
      <c r="C10" s="321"/>
      <c r="D10" s="322"/>
      <c r="F10" s="54" t="s">
        <v>83</v>
      </c>
      <c r="G10" s="52"/>
      <c r="H10" s="52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238"/>
      <c r="AD10" s="238"/>
      <c r="AE10" s="239"/>
      <c r="AG10" s="261">
        <f t="shared" si="0"/>
        <v>0</v>
      </c>
    </row>
    <row r="11" spans="1:33" ht="25.65" customHeight="1" x14ac:dyDescent="0.3">
      <c r="A11" s="305">
        <v>2</v>
      </c>
      <c r="B11" s="313" t="s">
        <v>80</v>
      </c>
      <c r="C11" s="314"/>
      <c r="D11" s="315"/>
      <c r="F11" s="251" t="s">
        <v>82</v>
      </c>
      <c r="G11" s="252"/>
      <c r="H11" s="252"/>
      <c r="I11" s="253"/>
      <c r="J11" s="253"/>
      <c r="K11" s="253"/>
      <c r="L11" s="253"/>
      <c r="M11" s="253"/>
      <c r="N11" s="253"/>
      <c r="O11" s="253"/>
      <c r="P11" s="253"/>
      <c r="Q11" s="253"/>
      <c r="R11" s="253"/>
      <c r="S11" s="253"/>
      <c r="T11" s="253"/>
      <c r="U11" s="253"/>
      <c r="V11" s="253"/>
      <c r="W11" s="253"/>
      <c r="X11" s="253"/>
      <c r="Y11" s="253"/>
      <c r="Z11" s="253"/>
      <c r="AA11" s="253"/>
      <c r="AB11" s="253"/>
      <c r="AC11" s="254"/>
      <c r="AD11" s="254"/>
      <c r="AE11" s="255"/>
      <c r="AG11" s="272">
        <f t="shared" si="0"/>
        <v>0</v>
      </c>
    </row>
    <row r="12" spans="1:33" ht="25.65" customHeight="1" thickBot="1" x14ac:dyDescent="0.35">
      <c r="A12" s="306"/>
      <c r="B12" s="316" t="s">
        <v>81</v>
      </c>
      <c r="C12" s="317"/>
      <c r="D12" s="318"/>
      <c r="F12" s="256" t="s">
        <v>83</v>
      </c>
      <c r="G12" s="257"/>
      <c r="H12" s="257"/>
      <c r="I12" s="258"/>
      <c r="J12" s="258"/>
      <c r="K12" s="258"/>
      <c r="L12" s="258"/>
      <c r="M12" s="258"/>
      <c r="N12" s="258"/>
      <c r="O12" s="258"/>
      <c r="P12" s="258"/>
      <c r="Q12" s="258"/>
      <c r="R12" s="258"/>
      <c r="S12" s="258"/>
      <c r="T12" s="258"/>
      <c r="U12" s="258"/>
      <c r="V12" s="258"/>
      <c r="W12" s="258"/>
      <c r="X12" s="258"/>
      <c r="Y12" s="258"/>
      <c r="Z12" s="258"/>
      <c r="AA12" s="258"/>
      <c r="AB12" s="258"/>
      <c r="AC12" s="259"/>
      <c r="AD12" s="259"/>
      <c r="AE12" s="260"/>
      <c r="AG12" s="262">
        <f t="shared" si="0"/>
        <v>0</v>
      </c>
    </row>
    <row r="13" spans="1:33" ht="25.65" customHeight="1" x14ac:dyDescent="0.3">
      <c r="A13" s="330">
        <v>3</v>
      </c>
      <c r="B13" s="302" t="s">
        <v>80</v>
      </c>
      <c r="C13" s="303"/>
      <c r="D13" s="304"/>
      <c r="F13" s="246" t="s">
        <v>82</v>
      </c>
      <c r="G13" s="247"/>
      <c r="H13" s="247"/>
      <c r="I13" s="248"/>
      <c r="J13" s="248"/>
      <c r="K13" s="248"/>
      <c r="L13" s="248"/>
      <c r="M13" s="248"/>
      <c r="N13" s="248"/>
      <c r="O13" s="248"/>
      <c r="P13" s="248"/>
      <c r="Q13" s="248"/>
      <c r="R13" s="248"/>
      <c r="S13" s="248"/>
      <c r="T13" s="248"/>
      <c r="U13" s="248"/>
      <c r="V13" s="248"/>
      <c r="W13" s="248"/>
      <c r="X13" s="248"/>
      <c r="Y13" s="248"/>
      <c r="Z13" s="248"/>
      <c r="AA13" s="248"/>
      <c r="AB13" s="248"/>
      <c r="AC13" s="249"/>
      <c r="AD13" s="249"/>
      <c r="AE13" s="250"/>
      <c r="AG13" s="271">
        <f t="shared" si="0"/>
        <v>0</v>
      </c>
    </row>
    <row r="14" spans="1:33" ht="25.65" customHeight="1" thickBot="1" x14ac:dyDescent="0.35">
      <c r="A14" s="330"/>
      <c r="B14" s="310" t="s">
        <v>81</v>
      </c>
      <c r="C14" s="311"/>
      <c r="D14" s="312"/>
      <c r="F14" s="54" t="s">
        <v>83</v>
      </c>
      <c r="G14" s="52"/>
      <c r="H14" s="52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238"/>
      <c r="AD14" s="238"/>
      <c r="AE14" s="239"/>
      <c r="AG14" s="261">
        <f t="shared" si="0"/>
        <v>0</v>
      </c>
    </row>
    <row r="15" spans="1:33" ht="25.65" customHeight="1" x14ac:dyDescent="0.3">
      <c r="A15" s="305">
        <v>4</v>
      </c>
      <c r="B15" s="313" t="s">
        <v>80</v>
      </c>
      <c r="C15" s="314"/>
      <c r="D15" s="315"/>
      <c r="F15" s="251" t="s">
        <v>82</v>
      </c>
      <c r="G15" s="252"/>
      <c r="H15" s="252"/>
      <c r="I15" s="253"/>
      <c r="J15" s="253"/>
      <c r="K15" s="253"/>
      <c r="L15" s="253"/>
      <c r="M15" s="253"/>
      <c r="N15" s="253"/>
      <c r="O15" s="253"/>
      <c r="P15" s="253"/>
      <c r="Q15" s="253"/>
      <c r="R15" s="253"/>
      <c r="S15" s="253"/>
      <c r="T15" s="253"/>
      <c r="U15" s="253"/>
      <c r="V15" s="253"/>
      <c r="W15" s="253"/>
      <c r="X15" s="253"/>
      <c r="Y15" s="253"/>
      <c r="Z15" s="253"/>
      <c r="AA15" s="253"/>
      <c r="AB15" s="253"/>
      <c r="AC15" s="254"/>
      <c r="AD15" s="254"/>
      <c r="AE15" s="255"/>
      <c r="AG15" s="272">
        <f t="shared" si="0"/>
        <v>0</v>
      </c>
    </row>
    <row r="16" spans="1:33" ht="25.65" customHeight="1" thickBot="1" x14ac:dyDescent="0.35">
      <c r="A16" s="306"/>
      <c r="B16" s="316" t="s">
        <v>81</v>
      </c>
      <c r="C16" s="317"/>
      <c r="D16" s="318"/>
      <c r="F16" s="256" t="s">
        <v>83</v>
      </c>
      <c r="G16" s="257"/>
      <c r="H16" s="257"/>
      <c r="I16" s="258"/>
      <c r="J16" s="258"/>
      <c r="K16" s="258"/>
      <c r="L16" s="258"/>
      <c r="M16" s="258"/>
      <c r="N16" s="258"/>
      <c r="O16" s="258"/>
      <c r="P16" s="258"/>
      <c r="Q16" s="258"/>
      <c r="R16" s="258"/>
      <c r="S16" s="258"/>
      <c r="T16" s="258"/>
      <c r="U16" s="258"/>
      <c r="V16" s="258"/>
      <c r="W16" s="258"/>
      <c r="X16" s="258"/>
      <c r="Y16" s="258"/>
      <c r="Z16" s="258"/>
      <c r="AA16" s="258"/>
      <c r="AB16" s="258"/>
      <c r="AC16" s="259"/>
      <c r="AD16" s="259"/>
      <c r="AE16" s="260"/>
      <c r="AG16" s="262">
        <f t="shared" si="0"/>
        <v>0</v>
      </c>
    </row>
    <row r="17" spans="1:33" ht="25.65" customHeight="1" x14ac:dyDescent="0.3">
      <c r="A17" s="330">
        <v>5</v>
      </c>
      <c r="B17" s="302" t="s">
        <v>80</v>
      </c>
      <c r="C17" s="303"/>
      <c r="D17" s="304"/>
      <c r="F17" s="246" t="s">
        <v>82</v>
      </c>
      <c r="G17" s="247"/>
      <c r="H17" s="247"/>
      <c r="I17" s="248"/>
      <c r="J17" s="248"/>
      <c r="K17" s="248"/>
      <c r="L17" s="248"/>
      <c r="M17" s="248"/>
      <c r="N17" s="248"/>
      <c r="O17" s="248"/>
      <c r="P17" s="248"/>
      <c r="Q17" s="248"/>
      <c r="R17" s="248"/>
      <c r="S17" s="248"/>
      <c r="T17" s="248"/>
      <c r="U17" s="248"/>
      <c r="V17" s="248"/>
      <c r="W17" s="248"/>
      <c r="X17" s="248"/>
      <c r="Y17" s="248"/>
      <c r="Z17" s="248"/>
      <c r="AA17" s="248"/>
      <c r="AB17" s="248"/>
      <c r="AC17" s="249"/>
      <c r="AD17" s="249"/>
      <c r="AE17" s="250"/>
      <c r="AG17" s="271">
        <f t="shared" si="0"/>
        <v>0</v>
      </c>
    </row>
    <row r="18" spans="1:33" ht="25.65" customHeight="1" thickBot="1" x14ac:dyDescent="0.35">
      <c r="A18" s="330"/>
      <c r="B18" s="310" t="s">
        <v>81</v>
      </c>
      <c r="C18" s="311"/>
      <c r="D18" s="312"/>
      <c r="F18" s="54" t="s">
        <v>83</v>
      </c>
      <c r="G18" s="52"/>
      <c r="H18" s="52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238"/>
      <c r="AD18" s="238"/>
      <c r="AE18" s="239"/>
      <c r="AG18" s="261">
        <f t="shared" si="0"/>
        <v>0</v>
      </c>
    </row>
    <row r="19" spans="1:33" ht="25.65" customHeight="1" x14ac:dyDescent="0.3">
      <c r="A19" s="305">
        <v>6</v>
      </c>
      <c r="B19" s="313" t="s">
        <v>80</v>
      </c>
      <c r="C19" s="314"/>
      <c r="D19" s="315"/>
      <c r="F19" s="251" t="s">
        <v>82</v>
      </c>
      <c r="G19" s="252"/>
      <c r="H19" s="252"/>
      <c r="I19" s="253"/>
      <c r="J19" s="253"/>
      <c r="K19" s="253"/>
      <c r="L19" s="253"/>
      <c r="M19" s="253"/>
      <c r="N19" s="253"/>
      <c r="O19" s="253"/>
      <c r="P19" s="253"/>
      <c r="Q19" s="253"/>
      <c r="R19" s="253"/>
      <c r="S19" s="253"/>
      <c r="T19" s="253"/>
      <c r="U19" s="253"/>
      <c r="V19" s="253"/>
      <c r="W19" s="253"/>
      <c r="X19" s="253"/>
      <c r="Y19" s="253"/>
      <c r="Z19" s="253"/>
      <c r="AA19" s="253"/>
      <c r="AB19" s="253"/>
      <c r="AC19" s="254"/>
      <c r="AD19" s="254"/>
      <c r="AE19" s="255"/>
      <c r="AG19" s="272">
        <f t="shared" si="0"/>
        <v>0</v>
      </c>
    </row>
    <row r="20" spans="1:33" ht="25.65" customHeight="1" thickBot="1" x14ac:dyDescent="0.35">
      <c r="A20" s="306"/>
      <c r="B20" s="316" t="s">
        <v>81</v>
      </c>
      <c r="C20" s="317"/>
      <c r="D20" s="318"/>
      <c r="F20" s="256" t="s">
        <v>83</v>
      </c>
      <c r="G20" s="257"/>
      <c r="H20" s="257"/>
      <c r="I20" s="258"/>
      <c r="J20" s="258"/>
      <c r="K20" s="258"/>
      <c r="L20" s="258"/>
      <c r="M20" s="258"/>
      <c r="N20" s="258"/>
      <c r="O20" s="258"/>
      <c r="P20" s="258"/>
      <c r="Q20" s="258"/>
      <c r="R20" s="258"/>
      <c r="S20" s="258"/>
      <c r="T20" s="258"/>
      <c r="U20" s="258"/>
      <c r="V20" s="258"/>
      <c r="W20" s="258"/>
      <c r="X20" s="258"/>
      <c r="Y20" s="258"/>
      <c r="Z20" s="258"/>
      <c r="AA20" s="258"/>
      <c r="AB20" s="258"/>
      <c r="AC20" s="259"/>
      <c r="AD20" s="259"/>
      <c r="AE20" s="260"/>
      <c r="AG20" s="262">
        <f t="shared" si="0"/>
        <v>0</v>
      </c>
    </row>
    <row r="21" spans="1:33" ht="25.65" customHeight="1" x14ac:dyDescent="0.3">
      <c r="A21" s="330">
        <v>7</v>
      </c>
      <c r="B21" s="302" t="s">
        <v>80</v>
      </c>
      <c r="C21" s="303"/>
      <c r="D21" s="304"/>
      <c r="F21" s="246" t="s">
        <v>82</v>
      </c>
      <c r="G21" s="247"/>
      <c r="H21" s="247"/>
      <c r="I21" s="248"/>
      <c r="J21" s="248"/>
      <c r="K21" s="248"/>
      <c r="L21" s="248"/>
      <c r="M21" s="248"/>
      <c r="N21" s="248"/>
      <c r="O21" s="248"/>
      <c r="P21" s="248"/>
      <c r="Q21" s="248"/>
      <c r="R21" s="248"/>
      <c r="S21" s="248"/>
      <c r="T21" s="248"/>
      <c r="U21" s="248"/>
      <c r="V21" s="248"/>
      <c r="W21" s="248"/>
      <c r="X21" s="248"/>
      <c r="Y21" s="248"/>
      <c r="Z21" s="248"/>
      <c r="AA21" s="248"/>
      <c r="AB21" s="248"/>
      <c r="AC21" s="249"/>
      <c r="AD21" s="249"/>
      <c r="AE21" s="250"/>
      <c r="AG21" s="271">
        <f t="shared" si="0"/>
        <v>0</v>
      </c>
    </row>
    <row r="22" spans="1:33" ht="25.65" customHeight="1" thickBot="1" x14ac:dyDescent="0.35">
      <c r="A22" s="330"/>
      <c r="B22" s="310" t="s">
        <v>81</v>
      </c>
      <c r="C22" s="311"/>
      <c r="D22" s="312"/>
      <c r="F22" s="54" t="s">
        <v>83</v>
      </c>
      <c r="G22" s="52"/>
      <c r="H22" s="52"/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238"/>
      <c r="AD22" s="238"/>
      <c r="AE22" s="239"/>
      <c r="AG22" s="261">
        <f t="shared" si="0"/>
        <v>0</v>
      </c>
    </row>
    <row r="23" spans="1:33" ht="25.65" customHeight="1" x14ac:dyDescent="0.3">
      <c r="A23" s="305">
        <v>8</v>
      </c>
      <c r="B23" s="313" t="s">
        <v>80</v>
      </c>
      <c r="C23" s="314"/>
      <c r="D23" s="315"/>
      <c r="F23" s="251" t="s">
        <v>82</v>
      </c>
      <c r="G23" s="252"/>
      <c r="H23" s="252"/>
      <c r="I23" s="253"/>
      <c r="J23" s="253"/>
      <c r="K23" s="253"/>
      <c r="L23" s="253"/>
      <c r="M23" s="253"/>
      <c r="N23" s="253"/>
      <c r="O23" s="253"/>
      <c r="P23" s="253"/>
      <c r="Q23" s="253"/>
      <c r="R23" s="253"/>
      <c r="S23" s="253"/>
      <c r="T23" s="253"/>
      <c r="U23" s="253"/>
      <c r="V23" s="253"/>
      <c r="W23" s="253"/>
      <c r="X23" s="253"/>
      <c r="Y23" s="253"/>
      <c r="Z23" s="253"/>
      <c r="AA23" s="253"/>
      <c r="AB23" s="253"/>
      <c r="AC23" s="254"/>
      <c r="AD23" s="254"/>
      <c r="AE23" s="255"/>
      <c r="AG23" s="272">
        <f t="shared" si="0"/>
        <v>0</v>
      </c>
    </row>
    <row r="24" spans="1:33" ht="25.65" customHeight="1" thickBot="1" x14ac:dyDescent="0.35">
      <c r="A24" s="306"/>
      <c r="B24" s="316" t="s">
        <v>81</v>
      </c>
      <c r="C24" s="317"/>
      <c r="D24" s="318"/>
      <c r="F24" s="256" t="s">
        <v>83</v>
      </c>
      <c r="G24" s="257"/>
      <c r="H24" s="257"/>
      <c r="I24" s="258"/>
      <c r="J24" s="258"/>
      <c r="K24" s="258"/>
      <c r="L24" s="258"/>
      <c r="M24" s="258"/>
      <c r="N24" s="258"/>
      <c r="O24" s="258"/>
      <c r="P24" s="258"/>
      <c r="Q24" s="258"/>
      <c r="R24" s="258"/>
      <c r="S24" s="258"/>
      <c r="T24" s="258"/>
      <c r="U24" s="258"/>
      <c r="V24" s="258"/>
      <c r="W24" s="258"/>
      <c r="X24" s="258"/>
      <c r="Y24" s="258"/>
      <c r="Z24" s="258"/>
      <c r="AA24" s="258"/>
      <c r="AB24" s="258"/>
      <c r="AC24" s="259"/>
      <c r="AD24" s="259"/>
      <c r="AE24" s="260"/>
      <c r="AG24" s="262">
        <f t="shared" si="0"/>
        <v>0</v>
      </c>
    </row>
    <row r="25" spans="1:33" ht="25.65" customHeight="1" x14ac:dyDescent="0.3">
      <c r="A25" s="330">
        <v>9</v>
      </c>
      <c r="B25" s="302" t="s">
        <v>80</v>
      </c>
      <c r="C25" s="303"/>
      <c r="D25" s="304"/>
      <c r="F25" s="263" t="s">
        <v>82</v>
      </c>
      <c r="G25" s="264"/>
      <c r="H25" s="264"/>
      <c r="I25" s="265"/>
      <c r="J25" s="265"/>
      <c r="K25" s="265"/>
      <c r="L25" s="265"/>
      <c r="M25" s="265"/>
      <c r="N25" s="265"/>
      <c r="O25" s="265"/>
      <c r="P25" s="265"/>
      <c r="Q25" s="265"/>
      <c r="R25" s="265"/>
      <c r="S25" s="265"/>
      <c r="T25" s="265"/>
      <c r="U25" s="265"/>
      <c r="V25" s="265"/>
      <c r="W25" s="265"/>
      <c r="X25" s="265"/>
      <c r="Y25" s="265"/>
      <c r="Z25" s="265"/>
      <c r="AA25" s="265"/>
      <c r="AB25" s="265"/>
      <c r="AC25" s="266"/>
      <c r="AD25" s="266"/>
      <c r="AE25" s="250"/>
      <c r="AG25" s="271">
        <f t="shared" si="0"/>
        <v>0</v>
      </c>
    </row>
    <row r="26" spans="1:33" ht="25.65" customHeight="1" thickBot="1" x14ac:dyDescent="0.35">
      <c r="A26" s="330"/>
      <c r="B26" s="310" t="s">
        <v>81</v>
      </c>
      <c r="C26" s="311"/>
      <c r="D26" s="312"/>
      <c r="F26" s="54" t="s">
        <v>83</v>
      </c>
      <c r="G26" s="52"/>
      <c r="H26" s="52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238"/>
      <c r="AD26" s="238"/>
      <c r="AE26" s="239"/>
      <c r="AG26" s="261">
        <f t="shared" si="0"/>
        <v>0</v>
      </c>
    </row>
    <row r="27" spans="1:33" ht="25.65" customHeight="1" x14ac:dyDescent="0.3">
      <c r="A27" s="305">
        <v>10</v>
      </c>
      <c r="B27" s="313" t="s">
        <v>80</v>
      </c>
      <c r="C27" s="314"/>
      <c r="D27" s="315"/>
      <c r="F27" s="267" t="s">
        <v>82</v>
      </c>
      <c r="G27" s="268"/>
      <c r="H27" s="268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69"/>
      <c r="T27" s="269"/>
      <c r="U27" s="269"/>
      <c r="V27" s="269"/>
      <c r="W27" s="269"/>
      <c r="X27" s="269"/>
      <c r="Y27" s="269"/>
      <c r="Z27" s="269"/>
      <c r="AA27" s="269"/>
      <c r="AB27" s="269"/>
      <c r="AC27" s="270"/>
      <c r="AD27" s="270"/>
      <c r="AE27" s="255"/>
      <c r="AG27" s="272">
        <f t="shared" si="0"/>
        <v>0</v>
      </c>
    </row>
    <row r="28" spans="1:33" ht="25.65" customHeight="1" thickBot="1" x14ac:dyDescent="0.35">
      <c r="A28" s="306"/>
      <c r="B28" s="316" t="s">
        <v>81</v>
      </c>
      <c r="C28" s="317"/>
      <c r="D28" s="318"/>
      <c r="F28" s="256" t="s">
        <v>83</v>
      </c>
      <c r="G28" s="257"/>
      <c r="H28" s="257"/>
      <c r="I28" s="258"/>
      <c r="J28" s="258"/>
      <c r="K28" s="258"/>
      <c r="L28" s="258"/>
      <c r="M28" s="258"/>
      <c r="N28" s="258"/>
      <c r="O28" s="258"/>
      <c r="P28" s="258"/>
      <c r="Q28" s="258"/>
      <c r="R28" s="258"/>
      <c r="S28" s="258"/>
      <c r="T28" s="258"/>
      <c r="U28" s="258"/>
      <c r="V28" s="258"/>
      <c r="W28" s="258"/>
      <c r="X28" s="258"/>
      <c r="Y28" s="258"/>
      <c r="Z28" s="258"/>
      <c r="AA28" s="258"/>
      <c r="AB28" s="258"/>
      <c r="AC28" s="259"/>
      <c r="AD28" s="259"/>
      <c r="AE28" s="260"/>
      <c r="AG28" s="245">
        <f t="shared" si="0"/>
        <v>0</v>
      </c>
    </row>
    <row r="29" spans="1:33" ht="24.9" customHeight="1" x14ac:dyDescent="0.3">
      <c r="A29" s="324" t="s">
        <v>87</v>
      </c>
      <c r="B29" s="325"/>
      <c r="C29" s="325"/>
      <c r="D29" s="326"/>
      <c r="F29" s="263" t="s">
        <v>82</v>
      </c>
      <c r="G29" s="264"/>
      <c r="H29" s="264"/>
      <c r="I29" s="265"/>
      <c r="J29" s="265"/>
      <c r="K29" s="265"/>
      <c r="L29" s="265"/>
      <c r="M29" s="265"/>
      <c r="N29" s="265"/>
      <c r="O29" s="265"/>
      <c r="P29" s="265"/>
      <c r="Q29" s="265"/>
      <c r="R29" s="265"/>
      <c r="S29" s="265"/>
      <c r="T29" s="265"/>
      <c r="U29" s="265"/>
      <c r="V29" s="265"/>
      <c r="W29" s="265"/>
      <c r="X29" s="265"/>
      <c r="Y29" s="265"/>
      <c r="Z29" s="265"/>
      <c r="AA29" s="265"/>
      <c r="AB29" s="265"/>
      <c r="AC29" s="266"/>
      <c r="AD29" s="266"/>
      <c r="AE29" s="250"/>
      <c r="AG29" s="271">
        <f t="shared" si="0"/>
        <v>0</v>
      </c>
    </row>
    <row r="30" spans="1:33" ht="24.9" customHeight="1" thickBot="1" x14ac:dyDescent="0.35">
      <c r="A30" s="327"/>
      <c r="B30" s="328"/>
      <c r="C30" s="328"/>
      <c r="D30" s="329"/>
      <c r="F30" s="56" t="s">
        <v>83</v>
      </c>
      <c r="G30" s="57"/>
      <c r="H30" s="57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240"/>
      <c r="AD30" s="240"/>
      <c r="AE30" s="241"/>
      <c r="AG30" s="81">
        <f t="shared" si="0"/>
        <v>0</v>
      </c>
    </row>
    <row r="31" spans="1:33" ht="6" customHeight="1" thickBot="1" x14ac:dyDescent="0.35">
      <c r="U31" s="78"/>
    </row>
    <row r="32" spans="1:33" ht="27" customHeight="1" thickBot="1" x14ac:dyDescent="0.35">
      <c r="U32" s="78"/>
      <c r="AD32" s="292" t="s">
        <v>128</v>
      </c>
      <c r="AE32" s="293"/>
      <c r="AG32" s="55">
        <f>AG10+AG12+AG14+AG16+AG18+AG20+AG22+AG24+AG26+AG28+AG30</f>
        <v>0</v>
      </c>
    </row>
    <row r="33" spans="1:21" ht="7.35" customHeight="1" x14ac:dyDescent="0.3">
      <c r="U33"/>
    </row>
    <row r="34" spans="1:21" ht="18.75" customHeight="1" x14ac:dyDescent="0.3">
      <c r="A34" s="10"/>
      <c r="B34" s="323"/>
      <c r="C34" s="323"/>
      <c r="D34" s="323"/>
    </row>
    <row r="35" spans="1:21" ht="18.75" customHeight="1" x14ac:dyDescent="0.3">
      <c r="A35" s="10"/>
      <c r="B35" s="323"/>
      <c r="C35" s="323"/>
      <c r="D35" s="323"/>
    </row>
    <row r="36" spans="1:21" ht="18.75" customHeight="1" x14ac:dyDescent="0.3">
      <c r="A36" s="10"/>
      <c r="B36" s="323"/>
      <c r="C36" s="323"/>
      <c r="D36" s="323"/>
    </row>
    <row r="37" spans="1:21" ht="18.75" customHeight="1" x14ac:dyDescent="0.3">
      <c r="A37" s="10"/>
      <c r="B37" s="323"/>
      <c r="C37" s="323"/>
      <c r="D37" s="323"/>
    </row>
    <row r="38" spans="1:21" ht="18.75" customHeight="1" x14ac:dyDescent="0.3">
      <c r="A38" s="10"/>
      <c r="B38" s="323"/>
      <c r="C38" s="323"/>
      <c r="D38" s="323"/>
    </row>
    <row r="39" spans="1:21" ht="18.75" customHeight="1" x14ac:dyDescent="0.3">
      <c r="A39" s="10"/>
      <c r="B39" s="323"/>
      <c r="C39" s="323"/>
      <c r="D39" s="323"/>
    </row>
    <row r="40" spans="1:21" ht="18.75" customHeight="1" x14ac:dyDescent="0.3">
      <c r="A40" s="10"/>
      <c r="B40" s="323"/>
      <c r="C40" s="323"/>
      <c r="D40" s="323"/>
    </row>
    <row r="41" spans="1:21" ht="7.5" customHeight="1" x14ac:dyDescent="0.3"/>
    <row r="43" spans="1:21" ht="30.75" customHeight="1" x14ac:dyDescent="0.3"/>
  </sheetData>
  <sheetProtection algorithmName="SHA-512" hashValue="pQ3l7CHnusFa3i1PRRtU9j9mEIhZ+BoIceUS+Y9qxHWiGWa7B25wQ3lKAI0fbLKuNHIYDua+ngxm3zOc2RZqew==" saltValue="i2wY8WeCo1D2XXmZKXdtnQ==" spinCount="100000" sheet="1" objects="1" scenarios="1"/>
  <mergeCells count="51">
    <mergeCell ref="Z3:AA3"/>
    <mergeCell ref="Z2:AA2"/>
    <mergeCell ref="S3:X3"/>
    <mergeCell ref="S2:X2"/>
    <mergeCell ref="A13:A14"/>
    <mergeCell ref="A9:A10"/>
    <mergeCell ref="G2:Q2"/>
    <mergeCell ref="G3:Q3"/>
    <mergeCell ref="B7:D8"/>
    <mergeCell ref="A17:A18"/>
    <mergeCell ref="A19:A20"/>
    <mergeCell ref="B16:D16"/>
    <mergeCell ref="B18:D18"/>
    <mergeCell ref="B19:D19"/>
    <mergeCell ref="B20:D20"/>
    <mergeCell ref="A15:A16"/>
    <mergeCell ref="B38:D38"/>
    <mergeCell ref="B39:D39"/>
    <mergeCell ref="B40:D40"/>
    <mergeCell ref="B36:D36"/>
    <mergeCell ref="B37:D37"/>
    <mergeCell ref="B35:D35"/>
    <mergeCell ref="B22:D22"/>
    <mergeCell ref="B23:D23"/>
    <mergeCell ref="B34:D34"/>
    <mergeCell ref="B24:D24"/>
    <mergeCell ref="B27:D27"/>
    <mergeCell ref="B26:D26"/>
    <mergeCell ref="B28:D28"/>
    <mergeCell ref="A29:D30"/>
    <mergeCell ref="A21:A22"/>
    <mergeCell ref="A23:A24"/>
    <mergeCell ref="A25:A26"/>
    <mergeCell ref="A27:A28"/>
    <mergeCell ref="B21:D21"/>
    <mergeCell ref="AD32:AE32"/>
    <mergeCell ref="AG7:AG8"/>
    <mergeCell ref="A3:F3"/>
    <mergeCell ref="A2:F2"/>
    <mergeCell ref="F7:F8"/>
    <mergeCell ref="B25:D25"/>
    <mergeCell ref="A11:A12"/>
    <mergeCell ref="AC2:AE2"/>
    <mergeCell ref="B14:D14"/>
    <mergeCell ref="B15:D15"/>
    <mergeCell ref="B11:D11"/>
    <mergeCell ref="B12:D12"/>
    <mergeCell ref="B13:D13"/>
    <mergeCell ref="B17:D17"/>
    <mergeCell ref="B9:D9"/>
    <mergeCell ref="B10:D10"/>
  </mergeCells>
  <printOptions horizontalCentered="1" verticalCentered="1"/>
  <pageMargins left="0.25" right="0.25" top="0.75" bottom="0.75" header="0.3" footer="0.3"/>
  <pageSetup scale="55" orientation="landscape" r:id="rId1"/>
  <rowBreaks count="1" manualBreakCount="1">
    <brk id="3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6</vt:i4>
      </vt:variant>
    </vt:vector>
  </HeadingPairs>
  <TitlesOfParts>
    <vt:vector size="10" baseType="lpstr">
      <vt:lpstr>RÉCAPITULATIF - COMMANDE</vt:lpstr>
      <vt:lpstr>TABLEAU DE BORD - RESPONSABLE</vt:lpstr>
      <vt:lpstr>COMPILATION - VENDEUR</vt:lpstr>
      <vt:lpstr>FEUILLE DE VENTE</vt:lpstr>
      <vt:lpstr>Coût</vt:lpstr>
      <vt:lpstr>Prix_vente_unitaire</vt:lpstr>
      <vt:lpstr>Prixdevente</vt:lpstr>
      <vt:lpstr>'COMPILATION - VENDEUR'!Zone_d_impression</vt:lpstr>
      <vt:lpstr>'FEUILLE DE VENTE'!Zone_d_impression</vt:lpstr>
      <vt:lpstr>'RÉCAPITULATIF - COMMANDE'!Zone_d_impression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Josée Beaubien</dc:creator>
  <cp:lastModifiedBy>Comptabilité VAM</cp:lastModifiedBy>
  <cp:lastPrinted>2024-10-08T18:15:35Z</cp:lastPrinted>
  <dcterms:created xsi:type="dcterms:W3CDTF">2019-06-12T18:01:22Z</dcterms:created>
  <dcterms:modified xsi:type="dcterms:W3CDTF">2025-11-05T13:15:40Z</dcterms:modified>
</cp:coreProperties>
</file>